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lcim\Desktop\"/>
    </mc:Choice>
  </mc:AlternateContent>
  <bookViews>
    <workbookView xWindow="240" yWindow="75" windowWidth="20055" windowHeight="7935"/>
  </bookViews>
  <sheets>
    <sheet name="SFPO2015" sheetId="6" r:id="rId1"/>
  </sheets>
  <calcPr calcId="152511"/>
</workbook>
</file>

<file path=xl/calcChain.xml><?xml version="1.0" encoding="utf-8"?>
<calcChain xmlns="http://schemas.openxmlformats.org/spreadsheetml/2006/main">
  <c r="H214" i="6" l="1"/>
  <c r="G214" i="6"/>
  <c r="F214" i="6"/>
  <c r="I213" i="6"/>
  <c r="I214" i="6" s="1"/>
  <c r="H210" i="6"/>
  <c r="G210" i="6"/>
  <c r="I209" i="6"/>
  <c r="I208" i="6"/>
  <c r="F191" i="6"/>
  <c r="F204" i="6" s="1"/>
  <c r="F210" i="6" s="1"/>
  <c r="H184" i="6"/>
  <c r="G184" i="6"/>
  <c r="F184" i="6"/>
  <c r="H180" i="6"/>
  <c r="G180" i="6"/>
  <c r="F180" i="6"/>
  <c r="H176" i="6"/>
  <c r="G176" i="6"/>
  <c r="F176" i="6"/>
  <c r="H173" i="6"/>
  <c r="G173" i="6"/>
  <c r="F173" i="6"/>
  <c r="F164" i="6"/>
  <c r="I183" i="6"/>
  <c r="I182" i="6"/>
  <c r="I179" i="6"/>
  <c r="I178" i="6"/>
  <c r="I175" i="6"/>
  <c r="I176" i="6" s="1"/>
  <c r="I172" i="6"/>
  <c r="I171" i="6"/>
  <c r="I170" i="6"/>
  <c r="I169" i="6"/>
  <c r="I168" i="6"/>
  <c r="I167" i="6"/>
  <c r="I163" i="6"/>
  <c r="I164" i="6" s="1"/>
  <c r="H161" i="6"/>
  <c r="H165" i="6" s="1"/>
  <c r="G161" i="6"/>
  <c r="G165" i="6" s="1"/>
  <c r="F161" i="6"/>
  <c r="F151" i="6"/>
  <c r="I150" i="6"/>
  <c r="I151" i="6" s="1"/>
  <c r="H148" i="6"/>
  <c r="H152" i="6" s="1"/>
  <c r="G148" i="6"/>
  <c r="G152" i="6" s="1"/>
  <c r="F148" i="6"/>
  <c r="I144" i="6"/>
  <c r="I145" i="6"/>
  <c r="I146" i="6"/>
  <c r="I147" i="6"/>
  <c r="I125" i="6"/>
  <c r="I126" i="6"/>
  <c r="I127" i="6"/>
  <c r="I136" i="6"/>
  <c r="I137" i="6"/>
  <c r="I138" i="6"/>
  <c r="I139" i="6"/>
  <c r="I140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02" i="6"/>
  <c r="I103" i="6"/>
  <c r="I104" i="6"/>
  <c r="I105" i="6"/>
  <c r="I106" i="6"/>
  <c r="I107" i="6"/>
  <c r="I108" i="6"/>
  <c r="I109" i="6"/>
  <c r="I93" i="6"/>
  <c r="I94" i="6"/>
  <c r="I95" i="6"/>
  <c r="I96" i="6"/>
  <c r="I97" i="6"/>
  <c r="I80" i="6"/>
  <c r="I81" i="6"/>
  <c r="I82" i="6"/>
  <c r="I83" i="6"/>
  <c r="I84" i="6"/>
  <c r="I85" i="6"/>
  <c r="I86" i="6"/>
  <c r="I87" i="6"/>
  <c r="I88" i="6"/>
  <c r="I89" i="6"/>
  <c r="I90" i="6"/>
  <c r="I79" i="6"/>
  <c r="I78" i="6"/>
  <c r="F74" i="6"/>
  <c r="F61" i="6"/>
  <c r="I75" i="6"/>
  <c r="I73" i="6"/>
  <c r="I72" i="6"/>
  <c r="I71" i="6"/>
  <c r="I60" i="6"/>
  <c r="I59" i="6"/>
  <c r="I58" i="6"/>
  <c r="I40" i="6"/>
  <c r="F50" i="6"/>
  <c r="I45" i="6"/>
  <c r="I46" i="6"/>
  <c r="I47" i="6"/>
  <c r="I48" i="6"/>
  <c r="I36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H38" i="6"/>
  <c r="G38" i="6"/>
  <c r="F38" i="6"/>
  <c r="H19" i="6"/>
  <c r="G19" i="6"/>
  <c r="F19" i="6"/>
  <c r="H15" i="6"/>
  <c r="G15" i="6"/>
  <c r="F15" i="6"/>
  <c r="I190" i="6"/>
  <c r="I191" i="6" s="1"/>
  <c r="I160" i="6"/>
  <c r="I159" i="6"/>
  <c r="I143" i="6"/>
  <c r="I142" i="6"/>
  <c r="I111" i="6"/>
  <c r="I110" i="6"/>
  <c r="I101" i="6"/>
  <c r="I99" i="6"/>
  <c r="I98" i="6"/>
  <c r="I92" i="6"/>
  <c r="I77" i="6"/>
  <c r="I76" i="6"/>
  <c r="I57" i="6"/>
  <c r="H54" i="6"/>
  <c r="G54" i="6"/>
  <c r="F54" i="6"/>
  <c r="I53" i="6"/>
  <c r="I52" i="6"/>
  <c r="H50" i="6"/>
  <c r="G50" i="6"/>
  <c r="I49" i="6"/>
  <c r="I44" i="6"/>
  <c r="I43" i="6"/>
  <c r="I42" i="6"/>
  <c r="I37" i="6"/>
  <c r="I21" i="6"/>
  <c r="I18" i="6"/>
  <c r="I19" i="6" s="1"/>
  <c r="I14" i="6"/>
  <c r="I12" i="6"/>
  <c r="I11" i="6"/>
  <c r="F165" i="6" l="1"/>
  <c r="F186" i="6" s="1"/>
  <c r="F211" i="6" s="1"/>
  <c r="F215" i="6" s="1"/>
  <c r="I173" i="6"/>
  <c r="H186" i="6"/>
  <c r="H211" i="6" s="1"/>
  <c r="H215" i="6" s="1"/>
  <c r="I204" i="6"/>
  <c r="I210" i="6" s="1"/>
  <c r="G186" i="6"/>
  <c r="G211" i="6" s="1"/>
  <c r="G215" i="6" s="1"/>
  <c r="F152" i="6"/>
  <c r="I161" i="6"/>
  <c r="I165" i="6" s="1"/>
  <c r="I61" i="6"/>
  <c r="I180" i="6"/>
  <c r="I184" i="6"/>
  <c r="I148" i="6"/>
  <c r="I74" i="6"/>
  <c r="F55" i="6"/>
  <c r="F153" i="6" s="1"/>
  <c r="H55" i="6"/>
  <c r="H153" i="6" s="1"/>
  <c r="H221" i="6" s="1"/>
  <c r="G55" i="6"/>
  <c r="G153" i="6" s="1"/>
  <c r="G221" i="6" s="1"/>
  <c r="I50" i="6"/>
  <c r="I38" i="6"/>
  <c r="I15" i="6"/>
  <c r="I54" i="6"/>
  <c r="F221" i="6" l="1"/>
  <c r="I152" i="6"/>
  <c r="I186" i="6"/>
  <c r="I211" i="6" s="1"/>
  <c r="I215" i="6" s="1"/>
  <c r="I55" i="6"/>
  <c r="I153" i="6" l="1"/>
  <c r="I221" i="6" s="1"/>
</calcChain>
</file>

<file path=xl/sharedStrings.xml><?xml version="1.0" encoding="utf-8"?>
<sst xmlns="http://schemas.openxmlformats.org/spreadsheetml/2006/main" count="205" uniqueCount="174">
  <si>
    <t>Province of Abra</t>
  </si>
  <si>
    <t>Trust Fund</t>
  </si>
  <si>
    <t>SEF</t>
  </si>
  <si>
    <t>GRAND TOTAL</t>
  </si>
  <si>
    <t>ASSETS</t>
  </si>
  <si>
    <t>Current Assets</t>
  </si>
  <si>
    <t>Cash in Bank-Local Currency, Current Account</t>
  </si>
  <si>
    <t>Cash in Bank-Local Currency, Time Deposits</t>
  </si>
  <si>
    <t>Receivables</t>
  </si>
  <si>
    <t>Accounts Receivable</t>
  </si>
  <si>
    <t>Due from Officers and Employees</t>
  </si>
  <si>
    <t>Loans Receivables - LGUs</t>
  </si>
  <si>
    <t>Due from NGAs</t>
  </si>
  <si>
    <t>Due from LGUs</t>
  </si>
  <si>
    <t>Due from NGOs/POs</t>
  </si>
  <si>
    <t>Due from Other Funds</t>
  </si>
  <si>
    <t>Receivables - Disallowances/Charges</t>
  </si>
  <si>
    <t>Other Receivables</t>
  </si>
  <si>
    <t>Inventories</t>
  </si>
  <si>
    <t>Office Supplies Inventory</t>
  </si>
  <si>
    <t>Drugs and Medicines Inventory</t>
  </si>
  <si>
    <t>Medical, Dental and Laboratory Supplies Inventory</t>
  </si>
  <si>
    <t>Agricultural Supplies Inventory</t>
  </si>
  <si>
    <t>Construction Materials Inventory</t>
  </si>
  <si>
    <t>Advances to Contractors</t>
  </si>
  <si>
    <t>Total Current Assets</t>
  </si>
  <si>
    <t>Investments</t>
  </si>
  <si>
    <t>Property, Plant and Equipment</t>
  </si>
  <si>
    <t>Land</t>
  </si>
  <si>
    <t>Land Improvements</t>
  </si>
  <si>
    <t>Buildings</t>
  </si>
  <si>
    <t>School Buildings</t>
  </si>
  <si>
    <t>Hospitals and Health Centers</t>
  </si>
  <si>
    <t>Other Structures</t>
  </si>
  <si>
    <t>Furniture and Fixtures</t>
  </si>
  <si>
    <t>Construction and Heavy Equipment</t>
  </si>
  <si>
    <t>Military and Police Equipment</t>
  </si>
  <si>
    <t>Technical and Scientific Equipment</t>
  </si>
  <si>
    <t>Transportation Equipment</t>
  </si>
  <si>
    <t>Motor Vehicles</t>
  </si>
  <si>
    <t>Watercrafts</t>
  </si>
  <si>
    <t>Other Property, Plant and Equipment</t>
  </si>
  <si>
    <t>Parks, Plazas and Monuments</t>
  </si>
  <si>
    <t>Construction In Progress</t>
  </si>
  <si>
    <t>TOTAL ASSETS</t>
  </si>
  <si>
    <t>LIABILITIES</t>
  </si>
  <si>
    <t>Current Liabilities</t>
  </si>
  <si>
    <t>Accounts Payable</t>
  </si>
  <si>
    <t>Due to Officers and Employees</t>
  </si>
  <si>
    <t>Due to BIR</t>
  </si>
  <si>
    <t>Due to GSIS</t>
  </si>
  <si>
    <t>Due to PAG-IBIG</t>
  </si>
  <si>
    <t>Due to Phil health</t>
  </si>
  <si>
    <t>Due to Other NGAs</t>
  </si>
  <si>
    <t>Due to LGUs</t>
  </si>
  <si>
    <t>Due to Other Funds</t>
  </si>
  <si>
    <t>Other Payables</t>
  </si>
  <si>
    <t>Loans Payables - Domestic</t>
  </si>
  <si>
    <t>Deferred Real Property Tax Income</t>
  </si>
  <si>
    <t>Deferred Special Education Tax Income</t>
  </si>
  <si>
    <t>TOTAL LIABILITIES</t>
  </si>
  <si>
    <t>Certified Correct:</t>
  </si>
  <si>
    <t>MA. ELOISA B. MARBELLA</t>
  </si>
  <si>
    <t>Provincial Accountant</t>
  </si>
  <si>
    <t>Republic of the Philippines</t>
  </si>
  <si>
    <t>General Fund</t>
  </si>
  <si>
    <t>Due from GOCCs</t>
  </si>
  <si>
    <t>Animal/Zoological Supplies Inventory</t>
  </si>
  <si>
    <t>As of December 31, 2015</t>
  </si>
  <si>
    <t>Cash  and Cash Equivalents</t>
  </si>
  <si>
    <t>Cash on Hand</t>
  </si>
  <si>
    <t>Cash Local Treasury</t>
  </si>
  <si>
    <t>Petty Cash</t>
  </si>
  <si>
    <t>Cash in Bank-Loal Currency</t>
  </si>
  <si>
    <t>Investments In Time Deposits</t>
  </si>
  <si>
    <t>Total Investments</t>
  </si>
  <si>
    <t>Inter-Agency Receivables</t>
  </si>
  <si>
    <t>Intra-Agency Receivables</t>
  </si>
  <si>
    <t>Advances</t>
  </si>
  <si>
    <t>Advances for Operating Expenses</t>
  </si>
  <si>
    <t>Advances for Payroll</t>
  </si>
  <si>
    <t>Advances to Special Disbursing Officer</t>
  </si>
  <si>
    <t>Total Receivables</t>
  </si>
  <si>
    <t>Merchandise Inventory</t>
  </si>
  <si>
    <t>Inventory Held for Consumption</t>
  </si>
  <si>
    <t>Accountable Forms, Plates and Stickers</t>
  </si>
  <si>
    <t>Other Supplies and Materials Inventory</t>
  </si>
  <si>
    <t>Total Inventories</t>
  </si>
  <si>
    <t>Prepayments and Deferred Charges</t>
  </si>
  <si>
    <t>Other Prepayments</t>
  </si>
  <si>
    <t>Total Prepayments and Deferred Charges</t>
  </si>
  <si>
    <t>Consolidated Statement of Financial Position</t>
  </si>
  <si>
    <t>Investment Property</t>
  </si>
  <si>
    <t>Land and Buildings</t>
  </si>
  <si>
    <t>Investment Property, land</t>
  </si>
  <si>
    <t>Total Invesment Property</t>
  </si>
  <si>
    <t>Other Land Improvements</t>
  </si>
  <si>
    <t>Accumulated Depreciation-Other Land Improvements</t>
  </si>
  <si>
    <t>Infrastructure Assets</t>
  </si>
  <si>
    <t>Road Networks</t>
  </si>
  <si>
    <t>Accumulated Depreciation-Road Networks</t>
  </si>
  <si>
    <t>Water Supply Systems</t>
  </si>
  <si>
    <t>Accumulated Depreciation-Water Supply Systems</t>
  </si>
  <si>
    <t>Power Supply Systems</t>
  </si>
  <si>
    <t>Accumulated Depreciation-Power Supply Systems</t>
  </si>
  <si>
    <t>Accumulated Depreciation-Parks, Plazas &amp; Monuments</t>
  </si>
  <si>
    <t>Other Infrastructure Assets</t>
  </si>
  <si>
    <t>Accumulated Depreciation-Other Infrastructure Assets</t>
  </si>
  <si>
    <t>Accumulated Depreciation-Buildings</t>
  </si>
  <si>
    <t>Accumulated Depreciation-School Buildings</t>
  </si>
  <si>
    <t>Accumulated Depreciation-Hospitals and Health Centers</t>
  </si>
  <si>
    <t>Accumulated Depreciation-Other Structures</t>
  </si>
  <si>
    <t>Buildings and Other Structures</t>
  </si>
  <si>
    <t>Machinery and Equipment</t>
  </si>
  <si>
    <t>Machinery</t>
  </si>
  <si>
    <t>Accumulated Depreciation-Machinery</t>
  </si>
  <si>
    <t>Office Equipment</t>
  </si>
  <si>
    <t>Accumulated Depreciation-Office Equipment</t>
  </si>
  <si>
    <t>Information and Communication Technology Equipment</t>
  </si>
  <si>
    <t>Accumulated Depreciation-ICT Equipment</t>
  </si>
  <si>
    <t>Accumulated Depreciation-Agricultural and Forestry Equipment</t>
  </si>
  <si>
    <t>Agricultural and Forestry Equipment</t>
  </si>
  <si>
    <t>Communication Equipment</t>
  </si>
  <si>
    <t>Accumulated Depreciation-Communication Equipment</t>
  </si>
  <si>
    <t>Accumulated Depreciation-Construction and Heavy Equipment</t>
  </si>
  <si>
    <t>Disaster Response and Rescue Equipment</t>
  </si>
  <si>
    <t>Accumulated Depreciation-Disaster Response and Rescue Equipment</t>
  </si>
  <si>
    <t>Accumulated Depreciation-Military Police and Security Equipment</t>
  </si>
  <si>
    <t>Medical Equipment</t>
  </si>
  <si>
    <t>Accumulated Depreciation-Medical Equipment</t>
  </si>
  <si>
    <t>Accumulated Depreciation-Technical and Scientific Equipment</t>
  </si>
  <si>
    <t>Accumulated Depreciation-Other machinery and Equipment</t>
  </si>
  <si>
    <t>Other Machinery and Equipment</t>
  </si>
  <si>
    <t>Accumulated Depreciation-Watercrafts</t>
  </si>
  <si>
    <t>Accumulated Depreciation-Motor Vehicles</t>
  </si>
  <si>
    <t>Furniture, Fixtures and Books</t>
  </si>
  <si>
    <t>Books</t>
  </si>
  <si>
    <t>Accumulated Depreciation-Furniture &amp; Fixtures</t>
  </si>
  <si>
    <t>Accumulated Depreciation-Books</t>
  </si>
  <si>
    <t>Construction in Progress - Land Improvements</t>
  </si>
  <si>
    <t>Construction in Progress - Infrastructure Assets</t>
  </si>
  <si>
    <t>Work/Zoo Animals</t>
  </si>
  <si>
    <t>Accumulated Depreciation-Other Property, Plant &amp; Eqpt.</t>
  </si>
  <si>
    <t>Total Property, pLant &amp; Equipment</t>
  </si>
  <si>
    <t>Biological Assets</t>
  </si>
  <si>
    <t>Breeding Assets</t>
  </si>
  <si>
    <t>Total Biological Assets</t>
  </si>
  <si>
    <t>Total Non-Current Assets</t>
  </si>
  <si>
    <t>Financial Liabilities</t>
  </si>
  <si>
    <t>Payables</t>
  </si>
  <si>
    <t>Total Payables</t>
  </si>
  <si>
    <t>Bills/Bonds/Loans Payable</t>
  </si>
  <si>
    <t>Total Bills/Bonds/Loans Payables</t>
  </si>
  <si>
    <t>Total Fianncial Liabilities</t>
  </si>
  <si>
    <t>Inter-Agency Payables</t>
  </si>
  <si>
    <t>Total Inter-Agency Payables</t>
  </si>
  <si>
    <t>Intra-Agency Payables</t>
  </si>
  <si>
    <t>Total Intra-Agency Payables</t>
  </si>
  <si>
    <t>Trust Liabilities</t>
  </si>
  <si>
    <t>Trust Liabilities-Disaster Risk Reduction and Management</t>
  </si>
  <si>
    <t>Total Trust Liabilities</t>
  </si>
  <si>
    <t>Deferred Credits/Unearned Income</t>
  </si>
  <si>
    <t>Total Deferred Credits/Unearned Income</t>
  </si>
  <si>
    <t>Total Current Liabilities</t>
  </si>
  <si>
    <t>Non-Current Liabilities</t>
  </si>
  <si>
    <t>Total Financial Liabilities</t>
  </si>
  <si>
    <t>Total Non-Current Liabilities</t>
  </si>
  <si>
    <t>NET ASSETS/EQUITY</t>
  </si>
  <si>
    <t>Total Cash and Cash Equivalent</t>
  </si>
  <si>
    <t>Guaranty/Security Deposits Payable</t>
  </si>
  <si>
    <t>Provisions</t>
  </si>
  <si>
    <t>Net Assets/Equity</t>
  </si>
  <si>
    <t>Total Net Assets/Equity</t>
  </si>
  <si>
    <t>TOTAL LIABILITIES AND NET ASSETS/EQUITY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</si>
</sst>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Garamond"/>
      <family val="1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35">
    <xf numFmtId="0" fontId="0" fillId="0" borderId="0" xfId="0"/>
    <xf numFmtId="43" fontId="5" fillId="0" borderId="1" xfId="2" applyFont="1" applyBorder="1"/>
    <xf numFmtId="43" fontId="5" fillId="0" borderId="14" xfId="2" applyFont="1" applyBorder="1"/>
    <xf numFmtId="43" fontId="5" fillId="0" borderId="1" xfId="2" applyFont="1" applyFill="1" applyBorder="1"/>
    <xf numFmtId="164" fontId="5" fillId="0" borderId="14" xfId="2" applyNumberFormat="1" applyFont="1" applyBorder="1"/>
    <xf numFmtId="43" fontId="5" fillId="0" borderId="17" xfId="2" applyFont="1" applyBorder="1"/>
    <xf numFmtId="164" fontId="5" fillId="0" borderId="1" xfId="2" applyNumberFormat="1" applyFont="1" applyBorder="1"/>
    <xf numFmtId="43" fontId="5" fillId="0" borderId="12" xfId="2" applyFont="1" applyBorder="1"/>
    <xf numFmtId="43" fontId="5" fillId="0" borderId="5" xfId="2" applyFont="1" applyBorder="1"/>
    <xf numFmtId="164" fontId="5" fillId="0" borderId="14" xfId="0" applyNumberFormat="1" applyFont="1" applyBorder="1"/>
    <xf numFmtId="164" fontId="5" fillId="0" borderId="9" xfId="0" applyNumberFormat="1" applyFont="1" applyBorder="1"/>
    <xf numFmtId="0" fontId="0" fillId="0" borderId="0" xfId="0"/>
    <xf numFmtId="164" fontId="0" fillId="0" borderId="0" xfId="0" applyNumberFormat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6" fillId="0" borderId="0" xfId="0" applyFont="1" applyBorder="1"/>
    <xf numFmtId="0" fontId="0" fillId="0" borderId="0" xfId="0" applyBorder="1"/>
    <xf numFmtId="164" fontId="5" fillId="0" borderId="0" xfId="0" applyNumberFormat="1" applyFont="1" applyBorder="1"/>
    <xf numFmtId="0" fontId="0" fillId="0" borderId="1" xfId="0" applyBorder="1"/>
    <xf numFmtId="164" fontId="5" fillId="0" borderId="1" xfId="0" applyNumberFormat="1" applyFont="1" applyFill="1" applyBorder="1"/>
    <xf numFmtId="0" fontId="5" fillId="0" borderId="11" xfId="0" applyFont="1" applyBorder="1"/>
    <xf numFmtId="0" fontId="5" fillId="0" borderId="0" xfId="0" applyFont="1" applyBorder="1"/>
    <xf numFmtId="0" fontId="5" fillId="0" borderId="13" xfId="0" applyFont="1" applyBorder="1"/>
    <xf numFmtId="0" fontId="5" fillId="0" borderId="8" xfId="0" applyFont="1" applyBorder="1"/>
    <xf numFmtId="0" fontId="5" fillId="0" borderId="15" xfId="0" applyFont="1" applyBorder="1"/>
    <xf numFmtId="0" fontId="5" fillId="0" borderId="1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/>
    <xf numFmtId="0" fontId="2" fillId="0" borderId="0" xfId="0" applyFont="1" applyBorder="1"/>
    <xf numFmtId="0" fontId="5" fillId="0" borderId="18" xfId="0" applyFont="1" applyBorder="1"/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1" xfId="0" applyFont="1" applyBorder="1"/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/>
    <xf numFmtId="43" fontId="5" fillId="0" borderId="1" xfId="5" applyFont="1" applyBorder="1"/>
    <xf numFmtId="43" fontId="5" fillId="0" borderId="3" xfId="5" applyFont="1" applyBorder="1"/>
    <xf numFmtId="0" fontId="4" fillId="0" borderId="0" xfId="0" applyFont="1" applyFill="1" applyBorder="1"/>
    <xf numFmtId="0" fontId="4" fillId="0" borderId="8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20" xfId="0" applyFont="1" applyBorder="1"/>
    <xf numFmtId="0" fontId="5" fillId="0" borderId="6" xfId="0" applyFont="1" applyBorder="1"/>
    <xf numFmtId="0" fontId="6" fillId="0" borderId="1" xfId="0" applyFont="1" applyBorder="1" applyAlignment="1">
      <alignment horizontal="center"/>
    </xf>
    <xf numFmtId="0" fontId="0" fillId="0" borderId="10" xfId="0" applyBorder="1"/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3" fontId="0" fillId="0" borderId="1" xfId="2" applyFont="1" applyBorder="1"/>
    <xf numFmtId="43" fontId="0" fillId="0" borderId="10" xfId="2" applyFont="1" applyBorder="1"/>
    <xf numFmtId="164" fontId="0" fillId="0" borderId="1" xfId="0" applyNumberFormat="1" applyBorder="1"/>
    <xf numFmtId="164" fontId="5" fillId="0" borderId="5" xfId="0" applyNumberFormat="1" applyFont="1" applyBorder="1"/>
    <xf numFmtId="164" fontId="5" fillId="0" borderId="21" xfId="0" applyNumberFormat="1" applyFont="1" applyBorder="1"/>
    <xf numFmtId="164" fontId="0" fillId="0" borderId="10" xfId="0" applyNumberFormat="1" applyBorder="1"/>
    <xf numFmtId="164" fontId="5" fillId="0" borderId="12" xfId="0" applyNumberFormat="1" applyFont="1" applyBorder="1"/>
    <xf numFmtId="0" fontId="2" fillId="0" borderId="0" xfId="0" applyFont="1" applyFill="1" applyBorder="1"/>
    <xf numFmtId="43" fontId="0" fillId="0" borderId="5" xfId="2" applyFont="1" applyBorder="1"/>
    <xf numFmtId="43" fontId="0" fillId="0" borderId="14" xfId="2" applyFont="1" applyBorder="1"/>
    <xf numFmtId="43" fontId="0" fillId="0" borderId="12" xfId="2" applyFont="1" applyBorder="1"/>
    <xf numFmtId="0" fontId="4" fillId="0" borderId="6" xfId="0" applyFont="1" applyBorder="1"/>
    <xf numFmtId="0" fontId="8" fillId="0" borderId="1" xfId="0" applyFont="1" applyBorder="1" applyAlignment="1">
      <alignment horizontal="center"/>
    </xf>
    <xf numFmtId="0" fontId="6" fillId="0" borderId="6" xfId="0" applyFont="1" applyBorder="1"/>
    <xf numFmtId="164" fontId="0" fillId="0" borderId="6" xfId="0" applyNumberFormat="1" applyBorder="1"/>
    <xf numFmtId="43" fontId="0" fillId="0" borderId="6" xfId="2" applyFont="1" applyBorder="1"/>
    <xf numFmtId="164" fontId="0" fillId="0" borderId="14" xfId="0" applyNumberFormat="1" applyBorder="1"/>
    <xf numFmtId="43" fontId="0" fillId="0" borderId="2" xfId="2" applyFont="1" applyBorder="1"/>
    <xf numFmtId="0" fontId="8" fillId="0" borderId="3" xfId="0" applyFont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right" vertical="center"/>
    </xf>
    <xf numFmtId="164" fontId="4" fillId="0" borderId="19" xfId="0" applyNumberFormat="1" applyFont="1" applyFill="1" applyBorder="1" applyAlignment="1">
      <alignment horizontal="right" vertical="center"/>
    </xf>
    <xf numFmtId="164" fontId="5" fillId="0" borderId="0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centerContinuous"/>
    </xf>
    <xf numFmtId="164" fontId="2" fillId="0" borderId="0" xfId="0" applyNumberFormat="1" applyFont="1" applyBorder="1"/>
    <xf numFmtId="0" fontId="4" fillId="0" borderId="0" xfId="0" applyFont="1" applyBorder="1" applyAlignment="1">
      <alignment horizontal="left" vertical="center"/>
    </xf>
    <xf numFmtId="0" fontId="8" fillId="0" borderId="0" xfId="0" applyFont="1" applyBorder="1"/>
    <xf numFmtId="0" fontId="8" fillId="0" borderId="6" xfId="0" applyFont="1" applyBorder="1"/>
    <xf numFmtId="0" fontId="2" fillId="0" borderId="6" xfId="0" applyFont="1" applyBorder="1"/>
    <xf numFmtId="164" fontId="4" fillId="0" borderId="1" xfId="0" applyNumberFormat="1" applyFont="1" applyBorder="1"/>
    <xf numFmtId="43" fontId="4" fillId="0" borderId="1" xfId="2" applyFont="1" applyBorder="1"/>
    <xf numFmtId="43" fontId="10" fillId="0" borderId="6" xfId="2" applyFont="1" applyBorder="1"/>
    <xf numFmtId="0" fontId="10" fillId="0" borderId="0" xfId="0" applyFont="1"/>
    <xf numFmtId="43" fontId="0" fillId="0" borderId="6" xfId="5" applyFont="1" applyBorder="1"/>
    <xf numFmtId="43" fontId="9" fillId="0" borderId="6" xfId="2" applyFont="1" applyBorder="1"/>
    <xf numFmtId="164" fontId="4" fillId="0" borderId="9" xfId="0" applyNumberFormat="1" applyFont="1" applyBorder="1"/>
    <xf numFmtId="164" fontId="4" fillId="0" borderId="14" xfId="0" applyNumberFormat="1" applyFont="1" applyBorder="1"/>
    <xf numFmtId="164" fontId="4" fillId="0" borderId="5" xfId="0" applyNumberFormat="1" applyFont="1" applyBorder="1"/>
    <xf numFmtId="164" fontId="5" fillId="0" borderId="9" xfId="2" applyNumberFormat="1" applyFont="1" applyBorder="1"/>
    <xf numFmtId="164" fontId="0" fillId="0" borderId="12" xfId="0" applyNumberFormat="1" applyBorder="1"/>
    <xf numFmtId="43" fontId="0" fillId="0" borderId="10" xfId="5" applyFont="1" applyBorder="1"/>
    <xf numFmtId="164" fontId="5" fillId="0" borderId="23" xfId="0" applyNumberFormat="1" applyFont="1" applyBorder="1"/>
    <xf numFmtId="164" fontId="5" fillId="0" borderId="25" xfId="0" applyNumberFormat="1" applyFont="1" applyBorder="1"/>
    <xf numFmtId="164" fontId="5" fillId="0" borderId="2" xfId="0" applyNumberFormat="1" applyFont="1" applyBorder="1"/>
    <xf numFmtId="43" fontId="5" fillId="0" borderId="0" xfId="2" applyFont="1" applyBorder="1"/>
    <xf numFmtId="43" fontId="0" fillId="0" borderId="0" xfId="2" applyFont="1" applyBorder="1"/>
    <xf numFmtId="0" fontId="8" fillId="0" borderId="8" xfId="0" applyFont="1" applyBorder="1"/>
    <xf numFmtId="0" fontId="6" fillId="0" borderId="7" xfId="0" applyFont="1" applyBorder="1"/>
    <xf numFmtId="0" fontId="6" fillId="0" borderId="3" xfId="0" applyFont="1" applyBorder="1" applyAlignment="1">
      <alignment horizontal="center"/>
    </xf>
    <xf numFmtId="164" fontId="5" fillId="0" borderId="17" xfId="0" applyNumberFormat="1" applyFont="1" applyBorder="1"/>
    <xf numFmtId="43" fontId="0" fillId="0" borderId="17" xfId="2" applyFont="1" applyBorder="1"/>
    <xf numFmtId="43" fontId="0" fillId="0" borderId="22" xfId="2" applyFont="1" applyBorder="1"/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164" fontId="5" fillId="0" borderId="8" xfId="0" applyNumberFormat="1" applyFont="1" applyBorder="1"/>
    <xf numFmtId="43" fontId="5" fillId="0" borderId="8" xfId="2" applyFont="1" applyBorder="1"/>
    <xf numFmtId="43" fontId="0" fillId="0" borderId="8" xfId="2" applyFont="1" applyBorder="1"/>
    <xf numFmtId="0" fontId="8" fillId="0" borderId="0" xfId="0" applyFont="1" applyBorder="1" applyAlignment="1">
      <alignment horizontal="center"/>
    </xf>
    <xf numFmtId="43" fontId="5" fillId="0" borderId="0" xfId="5" applyFont="1" applyBorder="1"/>
    <xf numFmtId="43" fontId="4" fillId="0" borderId="0" xfId="2" applyFont="1" applyBorder="1"/>
    <xf numFmtId="43" fontId="10" fillId="0" borderId="0" xfId="2" applyFont="1" applyBorder="1"/>
    <xf numFmtId="0" fontId="10" fillId="0" borderId="0" xfId="0" applyFont="1" applyBorder="1"/>
    <xf numFmtId="0" fontId="4" fillId="0" borderId="13" xfId="0" applyFont="1" applyBorder="1"/>
    <xf numFmtId="0" fontId="8" fillId="0" borderId="3" xfId="0" applyFont="1" applyBorder="1" applyAlignment="1">
      <alignment horizontal="center"/>
    </xf>
    <xf numFmtId="43" fontId="4" fillId="0" borderId="3" xfId="2" applyFont="1" applyBorder="1"/>
    <xf numFmtId="43" fontId="10" fillId="0" borderId="7" xfId="2" applyFont="1" applyBorder="1"/>
    <xf numFmtId="43" fontId="0" fillId="0" borderId="24" xfId="2" applyFont="1" applyBorder="1"/>
    <xf numFmtId="0" fontId="8" fillId="0" borderId="8" xfId="0" applyFont="1" applyBorder="1" applyAlignment="1">
      <alignment horizontal="center"/>
    </xf>
    <xf numFmtId="43" fontId="5" fillId="0" borderId="8" xfId="5" applyFont="1" applyBorder="1"/>
    <xf numFmtId="43" fontId="4" fillId="0" borderId="8" xfId="2" applyFont="1" applyBorder="1"/>
    <xf numFmtId="43" fontId="10" fillId="0" borderId="8" xfId="2" applyFont="1" applyBorder="1"/>
    <xf numFmtId="164" fontId="5" fillId="0" borderId="0" xfId="2" applyNumberFormat="1" applyFont="1" applyBorder="1"/>
    <xf numFmtId="164" fontId="0" fillId="0" borderId="0" xfId="0" applyNumberFormat="1" applyBorder="1"/>
    <xf numFmtId="0" fontId="4" fillId="0" borderId="7" xfId="0" applyFont="1" applyBorder="1"/>
    <xf numFmtId="164" fontId="5" fillId="0" borderId="17" xfId="2" applyNumberFormat="1" applyFont="1" applyBorder="1"/>
    <xf numFmtId="164" fontId="0" fillId="0" borderId="22" xfId="0" applyNumberFormat="1" applyBorder="1"/>
    <xf numFmtId="164" fontId="5" fillId="0" borderId="8" xfId="2" applyNumberFormat="1" applyFont="1" applyBorder="1"/>
    <xf numFmtId="164" fontId="0" fillId="0" borderId="8" xfId="0" applyNumberFormat="1" applyBorder="1"/>
    <xf numFmtId="14" fontId="0" fillId="0" borderId="0" xfId="0" applyNumberFormat="1" applyFill="1"/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center"/>
    </xf>
  </cellXfs>
  <cellStyles count="8">
    <cellStyle name="Comma" xfId="5" builtinId="3"/>
    <cellStyle name="Comma 2" xfId="2"/>
    <cellStyle name="Comma 2 2" xfId="3"/>
    <cellStyle name="Comma 3" xfId="7"/>
    <cellStyle name="Normal" xfId="0" builtinId="0"/>
    <cellStyle name="Normal 2" xfId="1"/>
    <cellStyle name="Normal 2 2" xfId="4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1581150</xdr:colOff>
      <xdr:row>1</xdr:row>
      <xdr:rowOff>133350</xdr:rowOff>
    </xdr:from>
    <xdr:to>
      <xdr:col>3</xdr:col>
      <xdr:colOff>1581150</xdr:colOff>
      <xdr:row>5</xdr:row>
      <xdr:rowOff>0</xdr:rowOff>
    </xdr:to>
    <xdr:pic>
      <xdr:nvPicPr>
        <xdr:cNvPr id="2" name="Picture 1024" descr="File:Ph seal abra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" y="1333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1666875</xdr:colOff>
      <xdr:row>99</xdr:row>
      <xdr:rowOff>0</xdr:rowOff>
    </xdr:from>
    <xdr:to>
      <xdr:col>3</xdr:col>
      <xdr:colOff>1666875</xdr:colOff>
      <xdr:row>101</xdr:row>
      <xdr:rowOff>152400</xdr:rowOff>
    </xdr:to>
    <xdr:pic>
      <xdr:nvPicPr>
        <xdr:cNvPr id="3" name="Picture 1024" descr="File:Ph seal abra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24050" y="1302067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1657350</xdr:colOff>
      <xdr:row>140</xdr:row>
      <xdr:rowOff>0</xdr:rowOff>
    </xdr:from>
    <xdr:to>
      <xdr:col>3</xdr:col>
      <xdr:colOff>1657350</xdr:colOff>
      <xdr:row>142</xdr:row>
      <xdr:rowOff>123825</xdr:rowOff>
    </xdr:to>
    <xdr:pic>
      <xdr:nvPicPr>
        <xdr:cNvPr id="4" name="Picture 1024" descr="File:Ph seal abra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4525" y="2612707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1581150</xdr:colOff>
      <xdr:row>1</xdr:row>
      <xdr:rowOff>133350</xdr:rowOff>
    </xdr:from>
    <xdr:to>
      <xdr:col>3</xdr:col>
      <xdr:colOff>1581150</xdr:colOff>
      <xdr:row>5</xdr:row>
      <xdr:rowOff>38100</xdr:rowOff>
    </xdr:to>
    <xdr:pic>
      <xdr:nvPicPr>
        <xdr:cNvPr id="5" name="Picture 1024" descr="File:Ph seal abra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" y="133350"/>
          <a:ext cx="5238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1666875</xdr:colOff>
      <xdr:row>99</xdr:row>
      <xdr:rowOff>0</xdr:rowOff>
    </xdr:from>
    <xdr:to>
      <xdr:col>3</xdr:col>
      <xdr:colOff>1666875</xdr:colOff>
      <xdr:row>102</xdr:row>
      <xdr:rowOff>0</xdr:rowOff>
    </xdr:to>
    <xdr:pic>
      <xdr:nvPicPr>
        <xdr:cNvPr id="6" name="Picture 1024" descr="File:Ph seal abra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24050" y="13020675"/>
          <a:ext cx="5238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1733550</xdr:colOff>
      <xdr:row>140</xdr:row>
      <xdr:rowOff>0</xdr:rowOff>
    </xdr:from>
    <xdr:to>
      <xdr:col>3</xdr:col>
      <xdr:colOff>1733550</xdr:colOff>
      <xdr:row>143</xdr:row>
      <xdr:rowOff>0</xdr:rowOff>
    </xdr:to>
    <xdr:pic>
      <xdr:nvPicPr>
        <xdr:cNvPr id="7" name="Picture 1024" descr="File:Ph seal abra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90725" y="26022300"/>
          <a:ext cx="5238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1581150</xdr:colOff>
      <xdr:row>1</xdr:row>
      <xdr:rowOff>133350</xdr:rowOff>
    </xdr:from>
    <xdr:to>
      <xdr:col>3</xdr:col>
      <xdr:colOff>1581150</xdr:colOff>
      <xdr:row>5</xdr:row>
      <xdr:rowOff>19050</xdr:rowOff>
    </xdr:to>
    <xdr:pic>
      <xdr:nvPicPr>
        <xdr:cNvPr id="8" name="Picture 1024" descr="File:Ph seal abra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" y="1333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1666875</xdr:colOff>
      <xdr:row>99</xdr:row>
      <xdr:rowOff>0</xdr:rowOff>
    </xdr:from>
    <xdr:to>
      <xdr:col>3</xdr:col>
      <xdr:colOff>1666875</xdr:colOff>
      <xdr:row>101</xdr:row>
      <xdr:rowOff>161925</xdr:rowOff>
    </xdr:to>
    <xdr:pic>
      <xdr:nvPicPr>
        <xdr:cNvPr id="9" name="Picture 1024" descr="File:Ph seal abra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24050" y="1302067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1657350</xdr:colOff>
      <xdr:row>140</xdr:row>
      <xdr:rowOff>0</xdr:rowOff>
    </xdr:from>
    <xdr:to>
      <xdr:col>3</xdr:col>
      <xdr:colOff>1657350</xdr:colOff>
      <xdr:row>142</xdr:row>
      <xdr:rowOff>133350</xdr:rowOff>
    </xdr:to>
    <xdr:pic>
      <xdr:nvPicPr>
        <xdr:cNvPr id="10" name="Picture 1024" descr="File:Ph seal abra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4525" y="2612707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1581150</xdr:colOff>
      <xdr:row>1</xdr:row>
      <xdr:rowOff>133350</xdr:rowOff>
    </xdr:from>
    <xdr:to>
      <xdr:col>3</xdr:col>
      <xdr:colOff>1581150</xdr:colOff>
      <xdr:row>5</xdr:row>
      <xdr:rowOff>57150</xdr:rowOff>
    </xdr:to>
    <xdr:pic>
      <xdr:nvPicPr>
        <xdr:cNvPr id="11" name="Picture 1024" descr="File:Ph seal abra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" y="133350"/>
          <a:ext cx="5238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1666875</xdr:colOff>
      <xdr:row>99</xdr:row>
      <xdr:rowOff>0</xdr:rowOff>
    </xdr:from>
    <xdr:to>
      <xdr:col>3</xdr:col>
      <xdr:colOff>1666875</xdr:colOff>
      <xdr:row>102</xdr:row>
      <xdr:rowOff>9525</xdr:rowOff>
    </xdr:to>
    <xdr:pic>
      <xdr:nvPicPr>
        <xdr:cNvPr id="12" name="Picture 1024" descr="File:Ph seal abra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24050" y="13020675"/>
          <a:ext cx="5238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1733550</xdr:colOff>
      <xdr:row>140</xdr:row>
      <xdr:rowOff>0</xdr:rowOff>
    </xdr:from>
    <xdr:to>
      <xdr:col>3</xdr:col>
      <xdr:colOff>1733550</xdr:colOff>
      <xdr:row>143</xdr:row>
      <xdr:rowOff>9525</xdr:rowOff>
    </xdr:to>
    <xdr:pic>
      <xdr:nvPicPr>
        <xdr:cNvPr id="13" name="Picture 1024" descr="File:Ph seal abra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90725" y="26022300"/>
          <a:ext cx="5238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1581150</xdr:colOff>
      <xdr:row>66</xdr:row>
      <xdr:rowOff>133350</xdr:rowOff>
    </xdr:from>
    <xdr:to>
      <xdr:col>3</xdr:col>
      <xdr:colOff>1581150</xdr:colOff>
      <xdr:row>70</xdr:row>
      <xdr:rowOff>28575</xdr:rowOff>
    </xdr:to>
    <xdr:pic>
      <xdr:nvPicPr>
        <xdr:cNvPr id="14" name="Picture 1024" descr="File:Ph seal abra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4525" y="323850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1581150</xdr:colOff>
      <xdr:row>131</xdr:row>
      <xdr:rowOff>133350</xdr:rowOff>
    </xdr:from>
    <xdr:to>
      <xdr:col>3</xdr:col>
      <xdr:colOff>1581150</xdr:colOff>
      <xdr:row>134</xdr:row>
      <xdr:rowOff>190500</xdr:rowOff>
    </xdr:to>
    <xdr:pic>
      <xdr:nvPicPr>
        <xdr:cNvPr id="15" name="Picture 1024" descr="File:Ph seal abra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0225" y="323850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1581150</xdr:colOff>
      <xdr:row>196</xdr:row>
      <xdr:rowOff>133350</xdr:rowOff>
    </xdr:from>
    <xdr:to>
      <xdr:col>3</xdr:col>
      <xdr:colOff>1581150</xdr:colOff>
      <xdr:row>199</xdr:row>
      <xdr:rowOff>190500</xdr:rowOff>
    </xdr:to>
    <xdr:pic>
      <xdr:nvPicPr>
        <xdr:cNvPr id="16" name="Picture 1024" descr="File:Ph seal abra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0225" y="323850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tabSelected="1" workbookViewId="0">
      <pane xSplit="4" ySplit="6" topLeftCell="E213" activePane="bottomRight" state="frozen"/>
      <selection pane="topRight" activeCell="E1" sqref="E1"/>
      <selection pane="bottomLeft" activeCell="A7" sqref="A7"/>
      <selection pane="bottomRight" activeCell="G217" sqref="G217:I219"/>
    </sheetView>
  </sheetViews>
  <sheetFormatPr defaultRowHeight="15" x14ac:dyDescent="0.25"/>
  <cols>
    <col min="1" max="2" width="1.140625" style="21" customWidth="1"/>
    <col min="3" max="3" width="1" style="21" customWidth="1"/>
    <col min="4" max="4" width="38.7109375" style="21" customWidth="1"/>
    <col min="5" max="5" width="5.5703125" style="42" customWidth="1"/>
    <col min="6" max="6" width="15.42578125" style="21" customWidth="1"/>
    <col min="7" max="7" width="14.28515625" style="21" customWidth="1"/>
    <col min="8" max="8" width="13" style="11" customWidth="1"/>
    <col min="9" max="9" width="16.7109375" style="11" customWidth="1"/>
  </cols>
  <sheetData>
    <row r="1" spans="1:9" x14ac:dyDescent="0.25">
      <c r="A1" s="128" t="s">
        <v>64</v>
      </c>
      <c r="B1" s="128"/>
      <c r="C1" s="128"/>
      <c r="D1" s="128"/>
      <c r="E1" s="128"/>
      <c r="F1" s="128"/>
      <c r="G1" s="128"/>
      <c r="H1" s="128"/>
      <c r="I1" s="128"/>
    </row>
    <row r="2" spans="1:9" x14ac:dyDescent="0.25">
      <c r="A2" s="128" t="s">
        <v>0</v>
      </c>
      <c r="B2" s="128"/>
      <c r="C2" s="128"/>
      <c r="D2" s="128"/>
      <c r="E2" s="128"/>
      <c r="F2" s="128"/>
      <c r="G2" s="128"/>
      <c r="H2" s="128"/>
      <c r="I2" s="128"/>
    </row>
    <row r="3" spans="1:9" ht="15.75" x14ac:dyDescent="0.25">
      <c r="A3" s="129" t="s">
        <v>91</v>
      </c>
      <c r="B3" s="129"/>
      <c r="C3" s="129"/>
      <c r="D3" s="129"/>
      <c r="E3" s="129"/>
      <c r="F3" s="129"/>
      <c r="G3" s="129"/>
      <c r="H3" s="129"/>
      <c r="I3" s="129"/>
    </row>
    <row r="4" spans="1:9" x14ac:dyDescent="0.25">
      <c r="A4" s="128" t="s">
        <v>68</v>
      </c>
      <c r="B4" s="128"/>
      <c r="C4" s="128"/>
      <c r="D4" s="128"/>
      <c r="E4" s="128"/>
      <c r="F4" s="128"/>
      <c r="G4" s="128"/>
      <c r="H4" s="128"/>
      <c r="I4" s="128"/>
    </row>
    <row r="5" spans="1:9" ht="15.75" thickBot="1" x14ac:dyDescent="0.3">
      <c r="G5" s="26"/>
      <c r="H5" s="43"/>
      <c r="I5" s="43"/>
    </row>
    <row r="6" spans="1:9" ht="15.75" thickTop="1" x14ac:dyDescent="0.25">
      <c r="A6" s="29"/>
      <c r="B6" s="24"/>
      <c r="C6" s="24"/>
      <c r="D6" s="44"/>
      <c r="E6" s="30"/>
      <c r="F6" s="31" t="s">
        <v>65</v>
      </c>
      <c r="G6" s="31" t="s">
        <v>1</v>
      </c>
      <c r="H6" s="32" t="s">
        <v>2</v>
      </c>
      <c r="I6" s="33" t="s">
        <v>3</v>
      </c>
    </row>
    <row r="7" spans="1:9" x14ac:dyDescent="0.25">
      <c r="A7" s="34" t="s">
        <v>4</v>
      </c>
      <c r="D7" s="45"/>
      <c r="E7" s="46"/>
      <c r="F7" s="25"/>
      <c r="G7" s="13"/>
      <c r="H7" s="18"/>
      <c r="I7" s="47"/>
    </row>
    <row r="8" spans="1:9" x14ac:dyDescent="0.25">
      <c r="A8" s="34" t="s">
        <v>5</v>
      </c>
      <c r="D8" s="48"/>
      <c r="E8" s="49"/>
      <c r="F8" s="36"/>
      <c r="G8" s="36"/>
      <c r="H8" s="18"/>
      <c r="I8" s="47"/>
    </row>
    <row r="9" spans="1:9" x14ac:dyDescent="0.25">
      <c r="A9" s="20"/>
      <c r="B9" s="37" t="s">
        <v>69</v>
      </c>
      <c r="C9" s="35"/>
      <c r="D9" s="45"/>
      <c r="E9" s="46"/>
      <c r="F9" s="36"/>
      <c r="G9" s="36"/>
      <c r="H9" s="18"/>
      <c r="I9" s="47"/>
    </row>
    <row r="10" spans="1:9" s="11" customFormat="1" x14ac:dyDescent="0.25">
      <c r="A10" s="20"/>
      <c r="B10" s="37"/>
      <c r="C10" s="74" t="s">
        <v>70</v>
      </c>
      <c r="D10" s="45"/>
      <c r="E10" s="46"/>
      <c r="F10" s="36"/>
      <c r="G10" s="36"/>
      <c r="H10" s="18"/>
      <c r="I10" s="47"/>
    </row>
    <row r="11" spans="1:9" x14ac:dyDescent="0.25">
      <c r="A11" s="20"/>
      <c r="D11" s="21" t="s">
        <v>71</v>
      </c>
      <c r="E11" s="46"/>
      <c r="F11" s="1">
        <v>77677.87</v>
      </c>
      <c r="G11" s="1">
        <v>0</v>
      </c>
      <c r="H11" s="50">
        <v>0</v>
      </c>
      <c r="I11" s="51">
        <f>SUM(F11:H11)</f>
        <v>77677.87</v>
      </c>
    </row>
    <row r="12" spans="1:9" x14ac:dyDescent="0.25">
      <c r="A12" s="20"/>
      <c r="D12" s="21" t="s">
        <v>72</v>
      </c>
      <c r="E12" s="46"/>
      <c r="F12" s="14">
        <v>3381</v>
      </c>
      <c r="G12" s="1">
        <v>0</v>
      </c>
      <c r="H12" s="52">
        <v>0</v>
      </c>
      <c r="I12" s="51">
        <f>SUM(F12:H12)</f>
        <v>3381</v>
      </c>
    </row>
    <row r="13" spans="1:9" s="11" customFormat="1" x14ac:dyDescent="0.25">
      <c r="A13" s="20"/>
      <c r="B13" s="21"/>
      <c r="C13" s="37" t="s">
        <v>73</v>
      </c>
      <c r="D13" s="21"/>
      <c r="E13" s="46"/>
      <c r="F13" s="14"/>
      <c r="G13" s="1"/>
      <c r="H13" s="52"/>
      <c r="I13" s="51"/>
    </row>
    <row r="14" spans="1:9" x14ac:dyDescent="0.25">
      <c r="A14" s="20"/>
      <c r="C14" s="15"/>
      <c r="D14" s="15" t="s">
        <v>6</v>
      </c>
      <c r="E14" s="46"/>
      <c r="F14" s="14">
        <v>306680519.66000003</v>
      </c>
      <c r="G14" s="14">
        <v>69737751.689999998</v>
      </c>
      <c r="H14" s="52">
        <v>4210936.55</v>
      </c>
      <c r="I14" s="51">
        <f>SUM(F14:H14)</f>
        <v>380629207.90000004</v>
      </c>
    </row>
    <row r="15" spans="1:9" s="11" customFormat="1" x14ac:dyDescent="0.25">
      <c r="A15" s="20"/>
      <c r="B15" s="21"/>
      <c r="C15" s="75" t="s">
        <v>168</v>
      </c>
      <c r="D15" s="15"/>
      <c r="E15" s="46"/>
      <c r="F15" s="9">
        <f>SUM(F11:F14)</f>
        <v>306761578.53000003</v>
      </c>
      <c r="G15" s="9">
        <f t="shared" ref="G15:I15" si="0">SUM(G11:G14)</f>
        <v>69737751.689999998</v>
      </c>
      <c r="H15" s="9">
        <f t="shared" si="0"/>
        <v>4210936.55</v>
      </c>
      <c r="I15" s="10">
        <f t="shared" si="0"/>
        <v>380710266.77000004</v>
      </c>
    </row>
    <row r="16" spans="1:9" s="11" customFormat="1" x14ac:dyDescent="0.25">
      <c r="A16" s="20"/>
      <c r="B16" s="37" t="s">
        <v>26</v>
      </c>
      <c r="C16" s="15"/>
      <c r="D16" s="15"/>
      <c r="E16" s="46"/>
      <c r="F16" s="14"/>
      <c r="G16" s="14"/>
      <c r="H16" s="52"/>
      <c r="I16" s="51"/>
    </row>
    <row r="17" spans="1:9" s="11" customFormat="1" x14ac:dyDescent="0.25">
      <c r="A17" s="20"/>
      <c r="B17" s="21"/>
      <c r="C17" s="75" t="s">
        <v>74</v>
      </c>
      <c r="D17" s="15"/>
      <c r="E17" s="46"/>
      <c r="F17" s="14"/>
      <c r="G17" s="14"/>
      <c r="H17" s="52"/>
      <c r="I17" s="51"/>
    </row>
    <row r="18" spans="1:9" x14ac:dyDescent="0.25">
      <c r="A18" s="20"/>
      <c r="D18" s="21" t="s">
        <v>7</v>
      </c>
      <c r="E18" s="46"/>
      <c r="F18" s="53">
        <v>33498533</v>
      </c>
      <c r="G18" s="1">
        <v>0</v>
      </c>
      <c r="H18" s="50">
        <v>0</v>
      </c>
      <c r="I18" s="51">
        <f>SUM(F18:H18)</f>
        <v>33498533</v>
      </c>
    </row>
    <row r="19" spans="1:9" x14ac:dyDescent="0.25">
      <c r="A19" s="20"/>
      <c r="C19" s="37" t="s">
        <v>75</v>
      </c>
      <c r="D19" s="45"/>
      <c r="E19" s="46"/>
      <c r="F19" s="9">
        <f>SUM(F18)</f>
        <v>33498533</v>
      </c>
      <c r="G19" s="9">
        <f t="shared" ref="G19:H19" si="1">SUM(G18)</f>
        <v>0</v>
      </c>
      <c r="H19" s="9">
        <f t="shared" si="1"/>
        <v>0</v>
      </c>
      <c r="I19" s="54">
        <f>SUM(I18)</f>
        <v>33498533</v>
      </c>
    </row>
    <row r="20" spans="1:9" x14ac:dyDescent="0.25">
      <c r="A20" s="20"/>
      <c r="B20" s="37" t="s">
        <v>8</v>
      </c>
      <c r="D20" s="45"/>
      <c r="E20" s="46"/>
      <c r="F20" s="14"/>
      <c r="G20" s="14"/>
      <c r="H20" s="52"/>
      <c r="I20" s="55"/>
    </row>
    <row r="21" spans="1:9" x14ac:dyDescent="0.25">
      <c r="A21" s="20"/>
      <c r="D21" s="21" t="s">
        <v>9</v>
      </c>
      <c r="E21" s="46"/>
      <c r="F21" s="1">
        <v>12007330.359999999</v>
      </c>
      <c r="G21" s="1">
        <v>0</v>
      </c>
      <c r="H21" s="50">
        <v>0</v>
      </c>
      <c r="I21" s="51">
        <f t="shared" ref="I21:I37" si="2">SUM(F21:H21)</f>
        <v>12007330.359999999</v>
      </c>
    </row>
    <row r="22" spans="1:9" x14ac:dyDescent="0.25">
      <c r="A22" s="20"/>
      <c r="D22" s="21" t="s">
        <v>11</v>
      </c>
      <c r="E22" s="46"/>
      <c r="F22" s="14">
        <v>1999396.75</v>
      </c>
      <c r="G22" s="1">
        <v>0</v>
      </c>
      <c r="H22" s="50">
        <v>0</v>
      </c>
      <c r="I22" s="51">
        <f t="shared" si="2"/>
        <v>1999396.75</v>
      </c>
    </row>
    <row r="23" spans="1:9" s="11" customFormat="1" x14ac:dyDescent="0.25">
      <c r="A23" s="20"/>
      <c r="B23" s="21"/>
      <c r="C23" s="37" t="s">
        <v>76</v>
      </c>
      <c r="D23" s="45"/>
      <c r="E23" s="46"/>
      <c r="F23" s="14"/>
      <c r="G23" s="1"/>
      <c r="H23" s="50"/>
      <c r="I23" s="51">
        <f t="shared" si="2"/>
        <v>0</v>
      </c>
    </row>
    <row r="24" spans="1:9" x14ac:dyDescent="0.25">
      <c r="A24" s="20"/>
      <c r="D24" s="21" t="s">
        <v>12</v>
      </c>
      <c r="E24" s="46"/>
      <c r="F24" s="14">
        <v>9670488.6999999993</v>
      </c>
      <c r="G24" s="1">
        <v>0</v>
      </c>
      <c r="H24" s="52">
        <v>263950</v>
      </c>
      <c r="I24" s="51">
        <f t="shared" si="2"/>
        <v>9934438.6999999993</v>
      </c>
    </row>
    <row r="25" spans="1:9" x14ac:dyDescent="0.25">
      <c r="A25" s="20"/>
      <c r="C25" s="27"/>
      <c r="D25" s="27" t="s">
        <v>66</v>
      </c>
      <c r="E25" s="46"/>
      <c r="F25" s="14">
        <v>1500000</v>
      </c>
      <c r="G25" s="1"/>
      <c r="H25" s="52"/>
      <c r="I25" s="51">
        <f t="shared" si="2"/>
        <v>1500000</v>
      </c>
    </row>
    <row r="26" spans="1:9" x14ac:dyDescent="0.25">
      <c r="A26" s="20"/>
      <c r="D26" s="21" t="s">
        <v>13</v>
      </c>
      <c r="E26" s="46"/>
      <c r="F26" s="6">
        <v>123732331.93000001</v>
      </c>
      <c r="G26" s="1">
        <v>3965378.7</v>
      </c>
      <c r="H26" s="52">
        <v>3822828.7</v>
      </c>
      <c r="I26" s="51">
        <f t="shared" si="2"/>
        <v>131520539.33000001</v>
      </c>
    </row>
    <row r="27" spans="1:9" s="11" customFormat="1" x14ac:dyDescent="0.25">
      <c r="A27" s="20"/>
      <c r="B27" s="21"/>
      <c r="C27" s="37" t="s">
        <v>77</v>
      </c>
      <c r="D27" s="21"/>
      <c r="E27" s="46"/>
      <c r="F27" s="6"/>
      <c r="G27" s="1"/>
      <c r="H27" s="52"/>
      <c r="I27" s="51">
        <f t="shared" si="2"/>
        <v>0</v>
      </c>
    </row>
    <row r="28" spans="1:9" x14ac:dyDescent="0.25">
      <c r="A28" s="20"/>
      <c r="D28" s="27" t="s">
        <v>15</v>
      </c>
      <c r="E28" s="46"/>
      <c r="F28" s="14">
        <v>67539901.579999998</v>
      </c>
      <c r="G28" s="1">
        <v>14921.25</v>
      </c>
      <c r="H28" s="50">
        <v>0</v>
      </c>
      <c r="I28" s="51">
        <f t="shared" si="2"/>
        <v>67554822.829999998</v>
      </c>
    </row>
    <row r="29" spans="1:9" x14ac:dyDescent="0.25">
      <c r="A29" s="20"/>
      <c r="C29" s="40" t="s">
        <v>78</v>
      </c>
      <c r="D29" s="45"/>
      <c r="E29" s="46"/>
      <c r="F29" s="6"/>
      <c r="G29" s="14"/>
      <c r="H29" s="50">
        <v>0</v>
      </c>
      <c r="I29" s="51">
        <f t="shared" si="2"/>
        <v>0</v>
      </c>
    </row>
    <row r="30" spans="1:9" s="11" customFormat="1" x14ac:dyDescent="0.25">
      <c r="A30" s="20"/>
      <c r="B30" s="21"/>
      <c r="C30" s="27"/>
      <c r="D30" s="45" t="s">
        <v>79</v>
      </c>
      <c r="E30" s="46"/>
      <c r="F30" s="6">
        <v>72457.5</v>
      </c>
      <c r="G30" s="14"/>
      <c r="H30" s="50"/>
      <c r="I30" s="51">
        <f t="shared" si="2"/>
        <v>72457.5</v>
      </c>
    </row>
    <row r="31" spans="1:9" s="11" customFormat="1" x14ac:dyDescent="0.25">
      <c r="A31" s="20"/>
      <c r="B31" s="21"/>
      <c r="C31" s="27"/>
      <c r="D31" s="45" t="s">
        <v>80</v>
      </c>
      <c r="E31" s="46"/>
      <c r="F31" s="6">
        <v>732434.43</v>
      </c>
      <c r="G31" s="14"/>
      <c r="H31" s="50"/>
      <c r="I31" s="51">
        <f t="shared" si="2"/>
        <v>732434.43</v>
      </c>
    </row>
    <row r="32" spans="1:9" s="11" customFormat="1" x14ac:dyDescent="0.25">
      <c r="A32" s="20"/>
      <c r="B32" s="21"/>
      <c r="C32" s="27"/>
      <c r="D32" s="45" t="s">
        <v>81</v>
      </c>
      <c r="E32" s="46"/>
      <c r="F32" s="6">
        <v>19500000</v>
      </c>
      <c r="G32" s="14"/>
      <c r="H32" s="50">
        <v>500</v>
      </c>
      <c r="I32" s="51">
        <f t="shared" si="2"/>
        <v>19500500</v>
      </c>
    </row>
    <row r="33" spans="1:9" s="11" customFormat="1" x14ac:dyDescent="0.25">
      <c r="A33" s="20"/>
      <c r="B33" s="21"/>
      <c r="C33" s="40" t="s">
        <v>17</v>
      </c>
      <c r="D33" s="45"/>
      <c r="E33" s="46"/>
      <c r="F33" s="6"/>
      <c r="G33" s="14"/>
      <c r="H33" s="50"/>
      <c r="I33" s="51">
        <f t="shared" si="2"/>
        <v>0</v>
      </c>
    </row>
    <row r="34" spans="1:9" x14ac:dyDescent="0.25">
      <c r="A34" s="20"/>
      <c r="D34" s="21" t="s">
        <v>16</v>
      </c>
      <c r="E34" s="46"/>
      <c r="F34" s="14">
        <v>3704128.94</v>
      </c>
      <c r="G34" s="1">
        <v>2469960.0699999998</v>
      </c>
      <c r="H34" s="50">
        <v>0</v>
      </c>
      <c r="I34" s="51">
        <f t="shared" si="2"/>
        <v>6174089.0099999998</v>
      </c>
    </row>
    <row r="35" spans="1:9" s="11" customFormat="1" x14ac:dyDescent="0.25">
      <c r="A35" s="20"/>
      <c r="B35" s="21"/>
      <c r="C35" s="21"/>
      <c r="D35" s="21" t="s">
        <v>10</v>
      </c>
      <c r="E35" s="46"/>
      <c r="F35" s="14">
        <v>861874.8</v>
      </c>
      <c r="G35" s="1">
        <v>32158</v>
      </c>
      <c r="H35" s="50"/>
      <c r="I35" s="51">
        <f t="shared" si="2"/>
        <v>894032.8</v>
      </c>
    </row>
    <row r="36" spans="1:9" s="11" customFormat="1" x14ac:dyDescent="0.25">
      <c r="A36" s="20"/>
      <c r="B36" s="21"/>
      <c r="C36" s="21"/>
      <c r="D36" s="21" t="s">
        <v>14</v>
      </c>
      <c r="E36" s="46"/>
      <c r="F36" s="14">
        <v>18924474.030000001</v>
      </c>
      <c r="G36" s="1"/>
      <c r="H36" s="50"/>
      <c r="I36" s="51">
        <f t="shared" si="2"/>
        <v>18924474.030000001</v>
      </c>
    </row>
    <row r="37" spans="1:9" x14ac:dyDescent="0.25">
      <c r="A37" s="20"/>
      <c r="D37" s="21" t="s">
        <v>17</v>
      </c>
      <c r="E37" s="46"/>
      <c r="F37" s="53">
        <v>224975.37</v>
      </c>
      <c r="G37" s="14">
        <v>3128839.86</v>
      </c>
      <c r="H37" s="52">
        <v>1307805.95</v>
      </c>
      <c r="I37" s="51">
        <f t="shared" si="2"/>
        <v>4661621.18</v>
      </c>
    </row>
    <row r="38" spans="1:9" x14ac:dyDescent="0.25">
      <c r="A38" s="20"/>
      <c r="C38" s="37" t="s">
        <v>82</v>
      </c>
      <c r="D38" s="45"/>
      <c r="E38" s="46"/>
      <c r="F38" s="9">
        <f>SUM(F21:F37)</f>
        <v>260469794.39000002</v>
      </c>
      <c r="G38" s="9">
        <f>SUM(G21:G37)</f>
        <v>9611257.879999999</v>
      </c>
      <c r="H38" s="9">
        <f>SUM(H21:H37)</f>
        <v>5395084.6500000004</v>
      </c>
      <c r="I38" s="10">
        <f>SUM(I21:I37)</f>
        <v>275476136.92000002</v>
      </c>
    </row>
    <row r="39" spans="1:9" x14ac:dyDescent="0.25">
      <c r="A39" s="20"/>
      <c r="B39" s="37" t="s">
        <v>18</v>
      </c>
      <c r="D39" s="45"/>
      <c r="E39" s="46"/>
      <c r="F39" s="14"/>
      <c r="G39" s="14"/>
      <c r="H39" s="52"/>
      <c r="I39" s="55"/>
    </row>
    <row r="40" spans="1:9" s="11" customFormat="1" x14ac:dyDescent="0.25">
      <c r="A40" s="20"/>
      <c r="B40" s="37"/>
      <c r="C40" s="21"/>
      <c r="D40" s="21" t="s">
        <v>83</v>
      </c>
      <c r="E40" s="46"/>
      <c r="F40" s="14">
        <v>2434300</v>
      </c>
      <c r="G40" s="14"/>
      <c r="H40" s="52"/>
      <c r="I40" s="55">
        <f>SUM(F40:H40)</f>
        <v>2434300</v>
      </c>
    </row>
    <row r="41" spans="1:9" s="11" customFormat="1" x14ac:dyDescent="0.25">
      <c r="A41" s="20"/>
      <c r="B41" s="37"/>
      <c r="C41" s="37" t="s">
        <v>84</v>
      </c>
      <c r="D41" s="45"/>
      <c r="E41" s="46"/>
      <c r="F41" s="14"/>
      <c r="G41" s="14"/>
      <c r="H41" s="52"/>
      <c r="I41" s="55"/>
    </row>
    <row r="42" spans="1:9" x14ac:dyDescent="0.25">
      <c r="A42" s="20"/>
      <c r="D42" s="21" t="s">
        <v>19</v>
      </c>
      <c r="E42" s="46"/>
      <c r="F42" s="14">
        <v>25676.560000000001</v>
      </c>
      <c r="G42" s="1">
        <v>0</v>
      </c>
      <c r="H42" s="50">
        <v>0</v>
      </c>
      <c r="I42" s="51">
        <f t="shared" ref="I42:I49" si="3">SUM(F42:H42)</f>
        <v>25676.560000000001</v>
      </c>
    </row>
    <row r="43" spans="1:9" x14ac:dyDescent="0.25">
      <c r="A43" s="20"/>
      <c r="D43" s="21" t="s">
        <v>85</v>
      </c>
      <c r="E43" s="46"/>
      <c r="F43" s="14">
        <v>501486.2</v>
      </c>
      <c r="G43" s="1">
        <v>0</v>
      </c>
      <c r="H43" s="50">
        <v>0</v>
      </c>
      <c r="I43" s="51">
        <f t="shared" si="3"/>
        <v>501486.2</v>
      </c>
    </row>
    <row r="44" spans="1:9" x14ac:dyDescent="0.25">
      <c r="A44" s="20"/>
      <c r="C44" s="27"/>
      <c r="D44" s="27" t="s">
        <v>67</v>
      </c>
      <c r="E44" s="46"/>
      <c r="F44" s="14">
        <v>96600</v>
      </c>
      <c r="G44" s="1"/>
      <c r="H44" s="50"/>
      <c r="I44" s="51">
        <f t="shared" si="3"/>
        <v>96600</v>
      </c>
    </row>
    <row r="45" spans="1:9" s="11" customFormat="1" x14ac:dyDescent="0.25">
      <c r="A45" s="20"/>
      <c r="B45" s="21"/>
      <c r="C45" s="27"/>
      <c r="D45" s="27" t="s">
        <v>20</v>
      </c>
      <c r="E45" s="46"/>
      <c r="F45" s="14">
        <v>7636669.2999999998</v>
      </c>
      <c r="G45" s="1">
        <v>565796.1</v>
      </c>
      <c r="H45" s="50"/>
      <c r="I45" s="51">
        <f t="shared" si="3"/>
        <v>8202465.3999999994</v>
      </c>
    </row>
    <row r="46" spans="1:9" s="11" customFormat="1" x14ac:dyDescent="0.25">
      <c r="A46" s="20"/>
      <c r="B46" s="21"/>
      <c r="C46" s="27"/>
      <c r="D46" s="57" t="s">
        <v>21</v>
      </c>
      <c r="E46" s="46"/>
      <c r="F46" s="14">
        <v>15332808.800000001</v>
      </c>
      <c r="G46" s="1">
        <v>2052276.83</v>
      </c>
      <c r="H46" s="50"/>
      <c r="I46" s="51">
        <f t="shared" si="3"/>
        <v>17385085.630000003</v>
      </c>
    </row>
    <row r="47" spans="1:9" s="11" customFormat="1" x14ac:dyDescent="0.25">
      <c r="A47" s="20"/>
      <c r="B47" s="21"/>
      <c r="C47" s="27"/>
      <c r="D47" s="21" t="s">
        <v>22</v>
      </c>
      <c r="E47" s="46"/>
      <c r="F47" s="14">
        <v>950000</v>
      </c>
      <c r="G47" s="1"/>
      <c r="H47" s="50"/>
      <c r="I47" s="51">
        <f t="shared" si="3"/>
        <v>950000</v>
      </c>
    </row>
    <row r="48" spans="1:9" s="11" customFormat="1" x14ac:dyDescent="0.25">
      <c r="A48" s="20"/>
      <c r="B48" s="21"/>
      <c r="C48" s="27"/>
      <c r="D48" s="27" t="s">
        <v>23</v>
      </c>
      <c r="E48" s="46"/>
      <c r="F48" s="14">
        <v>212000</v>
      </c>
      <c r="G48" s="1"/>
      <c r="H48" s="50"/>
      <c r="I48" s="51">
        <f t="shared" si="3"/>
        <v>212000</v>
      </c>
    </row>
    <row r="49" spans="1:9" x14ac:dyDescent="0.25">
      <c r="A49" s="20"/>
      <c r="D49" s="21" t="s">
        <v>86</v>
      </c>
      <c r="E49" s="46"/>
      <c r="F49" s="1">
        <v>519085</v>
      </c>
      <c r="G49" s="1">
        <v>0</v>
      </c>
      <c r="H49" s="50">
        <v>0</v>
      </c>
      <c r="I49" s="51">
        <f t="shared" si="3"/>
        <v>519085</v>
      </c>
    </row>
    <row r="50" spans="1:9" x14ac:dyDescent="0.25">
      <c r="A50" s="20"/>
      <c r="C50" s="21" t="s">
        <v>87</v>
      </c>
      <c r="D50" s="45"/>
      <c r="E50" s="46"/>
      <c r="F50" s="9">
        <f>SUM(F40:F49)</f>
        <v>27708625.859999999</v>
      </c>
      <c r="G50" s="2">
        <f>SUM(G42:G49)</f>
        <v>2618072.9300000002</v>
      </c>
      <c r="H50" s="2">
        <f>SUM(H42:H49)</f>
        <v>0</v>
      </c>
      <c r="I50" s="7">
        <f>SUM(I40:I49)</f>
        <v>30326698.790000003</v>
      </c>
    </row>
    <row r="51" spans="1:9" x14ac:dyDescent="0.25">
      <c r="A51" s="20"/>
      <c r="B51" s="37" t="s">
        <v>88</v>
      </c>
      <c r="D51" s="45"/>
      <c r="E51" s="46"/>
      <c r="F51" s="14"/>
      <c r="G51" s="14"/>
      <c r="H51" s="52"/>
      <c r="I51" s="55"/>
    </row>
    <row r="52" spans="1:9" x14ac:dyDescent="0.25">
      <c r="A52" s="20"/>
      <c r="B52" s="37"/>
      <c r="D52" s="45" t="s">
        <v>24</v>
      </c>
      <c r="E52" s="46">
        <v>181</v>
      </c>
      <c r="F52" s="14">
        <v>622228.36</v>
      </c>
      <c r="G52" s="1">
        <v>0</v>
      </c>
      <c r="H52" s="52"/>
      <c r="I52" s="51">
        <f>SUM(F52:H52)</f>
        <v>622228.36</v>
      </c>
    </row>
    <row r="53" spans="1:9" x14ac:dyDescent="0.25">
      <c r="A53" s="20"/>
      <c r="D53" s="45" t="s">
        <v>89</v>
      </c>
      <c r="E53" s="46">
        <v>185</v>
      </c>
      <c r="F53" s="53">
        <v>361522.32</v>
      </c>
      <c r="G53" s="8">
        <v>0</v>
      </c>
      <c r="H53" s="58">
        <v>0</v>
      </c>
      <c r="I53" s="51">
        <f>SUM(F53:H53)</f>
        <v>361522.32</v>
      </c>
    </row>
    <row r="54" spans="1:9" x14ac:dyDescent="0.25">
      <c r="A54" s="20"/>
      <c r="C54" s="40" t="s">
        <v>90</v>
      </c>
      <c r="D54" s="45"/>
      <c r="E54" s="46"/>
      <c r="F54" s="9">
        <f>SUM(F52:F53)</f>
        <v>983750.67999999993</v>
      </c>
      <c r="G54" s="2">
        <f>SUM(G52:G53)</f>
        <v>0</v>
      </c>
      <c r="H54" s="2">
        <f>SUM(H52:H53)</f>
        <v>0</v>
      </c>
      <c r="I54" s="56">
        <f>SUM(I52:I53)</f>
        <v>983750.67999999993</v>
      </c>
    </row>
    <row r="55" spans="1:9" x14ac:dyDescent="0.25">
      <c r="A55" s="34" t="s">
        <v>25</v>
      </c>
      <c r="D55" s="61"/>
      <c r="E55" s="62"/>
      <c r="F55" s="86">
        <f>SUM(F15+F19+F38+F50+F54)</f>
        <v>629422282.46000004</v>
      </c>
      <c r="G55" s="86">
        <f>SUM(G15+G19+G38+G50+G54)</f>
        <v>81967082.5</v>
      </c>
      <c r="H55" s="86">
        <f>SUM(H15+H19+H38+H50+H54)</f>
        <v>9606021.1999999993</v>
      </c>
      <c r="I55" s="84">
        <f>SUM(I15+I19+I38+I50+I54)</f>
        <v>720995386.15999997</v>
      </c>
    </row>
    <row r="56" spans="1:9" x14ac:dyDescent="0.25">
      <c r="A56" s="34"/>
      <c r="B56" s="37" t="s">
        <v>26</v>
      </c>
      <c r="D56" s="61"/>
      <c r="E56" s="62"/>
      <c r="F56" s="14"/>
      <c r="G56" s="14"/>
      <c r="H56" s="52"/>
      <c r="I56" s="55"/>
    </row>
    <row r="57" spans="1:9" x14ac:dyDescent="0.25">
      <c r="A57" s="20"/>
      <c r="C57" s="76" t="s">
        <v>75</v>
      </c>
      <c r="D57" s="63"/>
      <c r="E57" s="46">
        <v>197</v>
      </c>
      <c r="F57" s="9">
        <v>0</v>
      </c>
      <c r="G57" s="2">
        <v>0</v>
      </c>
      <c r="H57" s="59">
        <v>0</v>
      </c>
      <c r="I57" s="60">
        <f>SUM(F57:H57)</f>
        <v>0</v>
      </c>
    </row>
    <row r="58" spans="1:9" s="11" customFormat="1" x14ac:dyDescent="0.25">
      <c r="A58" s="20"/>
      <c r="B58" s="37" t="s">
        <v>8</v>
      </c>
      <c r="C58" s="75"/>
      <c r="D58" s="63"/>
      <c r="E58" s="46"/>
      <c r="F58" s="14"/>
      <c r="G58" s="1"/>
      <c r="H58" s="50"/>
      <c r="I58" s="51">
        <f t="shared" ref="I58:I75" si="4">SUM(F58:H58)</f>
        <v>0</v>
      </c>
    </row>
    <row r="59" spans="1:9" s="11" customFormat="1" x14ac:dyDescent="0.25">
      <c r="A59" s="20"/>
      <c r="B59" s="21"/>
      <c r="C59" s="75" t="s">
        <v>17</v>
      </c>
      <c r="D59" s="63"/>
      <c r="E59" s="46"/>
      <c r="F59" s="14"/>
      <c r="G59" s="1"/>
      <c r="H59" s="50"/>
      <c r="I59" s="51">
        <f t="shared" si="4"/>
        <v>0</v>
      </c>
    </row>
    <row r="60" spans="1:9" s="11" customFormat="1" x14ac:dyDescent="0.25">
      <c r="A60" s="20"/>
      <c r="B60" s="21"/>
      <c r="C60" s="75"/>
      <c r="D60" s="63" t="s">
        <v>17</v>
      </c>
      <c r="E60" s="46"/>
      <c r="F60" s="14">
        <v>11565803.4</v>
      </c>
      <c r="G60" s="1"/>
      <c r="H60" s="50"/>
      <c r="I60" s="51">
        <f t="shared" si="4"/>
        <v>11565803.4</v>
      </c>
    </row>
    <row r="61" spans="1:9" s="11" customFormat="1" ht="15.75" thickBot="1" x14ac:dyDescent="0.3">
      <c r="A61" s="22"/>
      <c r="B61" s="23"/>
      <c r="C61" s="95" t="s">
        <v>82</v>
      </c>
      <c r="D61" s="96"/>
      <c r="E61" s="97"/>
      <c r="F61" s="98">
        <f>SUM(F60)</f>
        <v>11565803.4</v>
      </c>
      <c r="G61" s="5"/>
      <c r="H61" s="99"/>
      <c r="I61" s="100">
        <f>SUM(I58:I60)</f>
        <v>11565803.4</v>
      </c>
    </row>
    <row r="62" spans="1:9" s="16" customFormat="1" ht="15.75" thickTop="1" x14ac:dyDescent="0.25">
      <c r="A62" s="21"/>
      <c r="B62" s="21"/>
      <c r="C62" s="75"/>
      <c r="D62" s="15"/>
      <c r="E62" s="42"/>
      <c r="F62" s="17"/>
      <c r="G62" s="93"/>
      <c r="H62" s="94"/>
      <c r="I62" s="94"/>
    </row>
    <row r="63" spans="1:9" s="16" customFormat="1" x14ac:dyDescent="0.25">
      <c r="A63" s="21"/>
      <c r="B63" s="21"/>
      <c r="C63" s="75"/>
      <c r="D63" s="15"/>
      <c r="E63" s="42"/>
      <c r="F63" s="17"/>
      <c r="G63" s="93"/>
      <c r="H63" s="94"/>
      <c r="I63" s="94"/>
    </row>
    <row r="64" spans="1:9" s="16" customFormat="1" x14ac:dyDescent="0.25">
      <c r="A64" s="21"/>
      <c r="B64" s="21"/>
      <c r="C64" s="75"/>
      <c r="D64" s="15"/>
      <c r="E64" s="42"/>
      <c r="F64" s="17"/>
      <c r="G64" s="93"/>
      <c r="H64" s="94"/>
      <c r="I64" s="94"/>
    </row>
    <row r="65" spans="1:9" s="16" customFormat="1" x14ac:dyDescent="0.25">
      <c r="A65" s="21"/>
      <c r="B65" s="21"/>
      <c r="C65" s="75"/>
      <c r="D65" s="15"/>
      <c r="E65" s="42"/>
      <c r="F65" s="17"/>
      <c r="G65" s="93"/>
      <c r="H65" s="94"/>
      <c r="I65" s="94"/>
    </row>
    <row r="66" spans="1:9" s="11" customFormat="1" ht="14.25" customHeight="1" x14ac:dyDescent="0.25">
      <c r="A66" s="128" t="s">
        <v>64</v>
      </c>
      <c r="B66" s="128"/>
      <c r="C66" s="128"/>
      <c r="D66" s="128"/>
      <c r="E66" s="128"/>
      <c r="F66" s="128"/>
      <c r="G66" s="128"/>
      <c r="H66" s="128"/>
      <c r="I66" s="128"/>
    </row>
    <row r="67" spans="1:9" s="11" customFormat="1" ht="14.25" customHeight="1" x14ac:dyDescent="0.25">
      <c r="A67" s="128" t="s">
        <v>0</v>
      </c>
      <c r="B67" s="128"/>
      <c r="C67" s="128"/>
      <c r="D67" s="128"/>
      <c r="E67" s="128"/>
      <c r="F67" s="128"/>
      <c r="G67" s="128"/>
      <c r="H67" s="128"/>
      <c r="I67" s="128"/>
    </row>
    <row r="68" spans="1:9" s="11" customFormat="1" ht="14.25" customHeight="1" x14ac:dyDescent="0.25">
      <c r="A68" s="129" t="s">
        <v>91</v>
      </c>
      <c r="B68" s="129"/>
      <c r="C68" s="129"/>
      <c r="D68" s="129"/>
      <c r="E68" s="129"/>
      <c r="F68" s="129"/>
      <c r="G68" s="129"/>
      <c r="H68" s="129"/>
      <c r="I68" s="129"/>
    </row>
    <row r="69" spans="1:9" s="11" customFormat="1" ht="14.25" customHeight="1" x14ac:dyDescent="0.25">
      <c r="A69" s="128" t="s">
        <v>68</v>
      </c>
      <c r="B69" s="128"/>
      <c r="C69" s="128"/>
      <c r="D69" s="128"/>
      <c r="E69" s="128"/>
      <c r="F69" s="128"/>
      <c r="G69" s="128"/>
      <c r="H69" s="128"/>
      <c r="I69" s="128"/>
    </row>
    <row r="70" spans="1:9" s="16" customFormat="1" ht="15.75" thickBot="1" x14ac:dyDescent="0.3">
      <c r="A70" s="23"/>
      <c r="B70" s="23"/>
      <c r="C70" s="95"/>
      <c r="D70" s="101"/>
      <c r="E70" s="102"/>
      <c r="F70" s="103"/>
      <c r="G70" s="104"/>
      <c r="H70" s="105"/>
      <c r="I70" s="105"/>
    </row>
    <row r="71" spans="1:9" s="11" customFormat="1" ht="15.75" thickTop="1" x14ac:dyDescent="0.25">
      <c r="A71" s="20"/>
      <c r="B71" s="37" t="s">
        <v>92</v>
      </c>
      <c r="C71" s="75"/>
      <c r="D71" s="63"/>
      <c r="E71" s="46"/>
      <c r="F71" s="14"/>
      <c r="G71" s="1"/>
      <c r="H71" s="50"/>
      <c r="I71" s="51">
        <f t="shared" si="4"/>
        <v>0</v>
      </c>
    </row>
    <row r="72" spans="1:9" x14ac:dyDescent="0.25">
      <c r="A72" s="20"/>
      <c r="C72" s="37" t="s">
        <v>93</v>
      </c>
      <c r="D72" s="45"/>
      <c r="E72" s="46"/>
      <c r="F72" s="14"/>
      <c r="G72" s="14"/>
      <c r="H72" s="52"/>
      <c r="I72" s="51">
        <f t="shared" si="4"/>
        <v>0</v>
      </c>
    </row>
    <row r="73" spans="1:9" s="11" customFormat="1" x14ac:dyDescent="0.25">
      <c r="A73" s="20"/>
      <c r="B73" s="21"/>
      <c r="C73" s="37"/>
      <c r="D73" s="45" t="s">
        <v>94</v>
      </c>
      <c r="E73" s="46"/>
      <c r="F73" s="14">
        <v>624000</v>
      </c>
      <c r="G73" s="14"/>
      <c r="H73" s="52"/>
      <c r="I73" s="51">
        <f t="shared" si="4"/>
        <v>624000</v>
      </c>
    </row>
    <row r="74" spans="1:9" s="11" customFormat="1" x14ac:dyDescent="0.25">
      <c r="A74" s="20"/>
      <c r="B74" s="21"/>
      <c r="C74" s="37" t="s">
        <v>95</v>
      </c>
      <c r="D74" s="45"/>
      <c r="E74" s="46"/>
      <c r="F74" s="9">
        <f>SUM(F73)</f>
        <v>624000</v>
      </c>
      <c r="G74" s="9"/>
      <c r="H74" s="66"/>
      <c r="I74" s="60">
        <f>SUM(I71:I73)</f>
        <v>624000</v>
      </c>
    </row>
    <row r="75" spans="1:9" s="11" customFormat="1" x14ac:dyDescent="0.25">
      <c r="A75" s="20"/>
      <c r="B75" s="37" t="s">
        <v>27</v>
      </c>
      <c r="C75" s="37"/>
      <c r="D75" s="45"/>
      <c r="E75" s="46"/>
      <c r="F75" s="14"/>
      <c r="G75" s="14"/>
      <c r="H75" s="52"/>
      <c r="I75" s="51">
        <f t="shared" si="4"/>
        <v>0</v>
      </c>
    </row>
    <row r="76" spans="1:9" x14ac:dyDescent="0.25">
      <c r="A76" s="20"/>
      <c r="C76" s="37" t="s">
        <v>28</v>
      </c>
      <c r="D76" s="45"/>
      <c r="E76" s="46"/>
      <c r="F76" s="9">
        <v>51757612.030000001</v>
      </c>
      <c r="G76" s="2">
        <v>0</v>
      </c>
      <c r="H76" s="59">
        <v>0</v>
      </c>
      <c r="I76" s="60">
        <f>SUM(F76:H76)</f>
        <v>51757612.030000001</v>
      </c>
    </row>
    <row r="77" spans="1:9" x14ac:dyDescent="0.25">
      <c r="A77" s="20"/>
      <c r="C77" s="37" t="s">
        <v>29</v>
      </c>
      <c r="D77" s="45"/>
      <c r="E77" s="46"/>
      <c r="F77" s="14"/>
      <c r="G77" s="1">
        <v>0</v>
      </c>
      <c r="H77" s="52"/>
      <c r="I77" s="51">
        <f>SUM(F77:H77)</f>
        <v>0</v>
      </c>
    </row>
    <row r="78" spans="1:9" s="11" customFormat="1" x14ac:dyDescent="0.25">
      <c r="A78" s="20"/>
      <c r="B78" s="21"/>
      <c r="C78" s="37"/>
      <c r="D78" s="45" t="s">
        <v>96</v>
      </c>
      <c r="E78" s="46"/>
      <c r="F78" s="14">
        <v>29139073.960000001</v>
      </c>
      <c r="G78" s="1"/>
      <c r="H78" s="52"/>
      <c r="I78" s="51">
        <f>SUM(F78:H78)</f>
        <v>29139073.960000001</v>
      </c>
    </row>
    <row r="79" spans="1:9" s="11" customFormat="1" x14ac:dyDescent="0.25">
      <c r="A79" s="20"/>
      <c r="B79" s="21"/>
      <c r="C79" s="21"/>
      <c r="D79" s="77" t="s">
        <v>97</v>
      </c>
      <c r="E79" s="46"/>
      <c r="F79" s="38">
        <v>-7022858.3899999997</v>
      </c>
      <c r="G79" s="1"/>
      <c r="H79" s="52"/>
      <c r="I79" s="51">
        <f>SUM(F79:H79)</f>
        <v>-7022858.3899999997</v>
      </c>
    </row>
    <row r="80" spans="1:9" s="11" customFormat="1" x14ac:dyDescent="0.25">
      <c r="A80" s="20"/>
      <c r="B80" s="21"/>
      <c r="C80" s="37" t="s">
        <v>98</v>
      </c>
      <c r="D80" s="77"/>
      <c r="E80" s="46"/>
      <c r="F80" s="14"/>
      <c r="G80" s="1"/>
      <c r="H80" s="52"/>
      <c r="I80" s="51">
        <f t="shared" ref="I80:I90" si="5">SUM(F80:H80)</f>
        <v>0</v>
      </c>
    </row>
    <row r="81" spans="1:9" s="11" customFormat="1" x14ac:dyDescent="0.25">
      <c r="A81" s="20"/>
      <c r="B81" s="21"/>
      <c r="C81" s="21"/>
      <c r="D81" s="61" t="s">
        <v>99</v>
      </c>
      <c r="E81" s="46"/>
      <c r="F81" s="14">
        <v>426293053.60000002</v>
      </c>
      <c r="G81" s="1"/>
      <c r="H81" s="52"/>
      <c r="I81" s="51">
        <f t="shared" si="5"/>
        <v>426293053.60000002</v>
      </c>
    </row>
    <row r="82" spans="1:9" s="11" customFormat="1" x14ac:dyDescent="0.25">
      <c r="A82" s="20"/>
      <c r="B82" s="21"/>
      <c r="C82" s="21"/>
      <c r="D82" s="63" t="s">
        <v>100</v>
      </c>
      <c r="E82" s="46"/>
      <c r="F82" s="14"/>
      <c r="G82" s="1"/>
      <c r="H82" s="52"/>
      <c r="I82" s="51">
        <f t="shared" si="5"/>
        <v>0</v>
      </c>
    </row>
    <row r="83" spans="1:9" s="11" customFormat="1" x14ac:dyDescent="0.25">
      <c r="A83" s="20"/>
      <c r="B83" s="21"/>
      <c r="C83" s="21"/>
      <c r="D83" s="76" t="s">
        <v>101</v>
      </c>
      <c r="E83" s="46"/>
      <c r="F83" s="14">
        <v>7009269.5999999996</v>
      </c>
      <c r="G83" s="1"/>
      <c r="H83" s="52"/>
      <c r="I83" s="51">
        <f t="shared" si="5"/>
        <v>7009269.5999999996</v>
      </c>
    </row>
    <row r="84" spans="1:9" s="11" customFormat="1" x14ac:dyDescent="0.25">
      <c r="A84" s="20"/>
      <c r="B84" s="21"/>
      <c r="C84" s="21"/>
      <c r="D84" s="77" t="s">
        <v>102</v>
      </c>
      <c r="E84" s="46"/>
      <c r="F84" s="14"/>
      <c r="G84" s="1"/>
      <c r="H84" s="52"/>
      <c r="I84" s="51">
        <f t="shared" si="5"/>
        <v>0</v>
      </c>
    </row>
    <row r="85" spans="1:9" s="11" customFormat="1" x14ac:dyDescent="0.25">
      <c r="A85" s="20"/>
      <c r="B85" s="21"/>
      <c r="C85" s="21"/>
      <c r="D85" s="76" t="s">
        <v>103</v>
      </c>
      <c r="E85" s="46"/>
      <c r="F85" s="14">
        <v>18739443.210000001</v>
      </c>
      <c r="G85" s="1"/>
      <c r="H85" s="52"/>
      <c r="I85" s="51">
        <f t="shared" si="5"/>
        <v>18739443.210000001</v>
      </c>
    </row>
    <row r="86" spans="1:9" s="11" customFormat="1" x14ac:dyDescent="0.25">
      <c r="A86" s="20"/>
      <c r="B86" s="21"/>
      <c r="C86" s="21"/>
      <c r="D86" s="77" t="s">
        <v>104</v>
      </c>
      <c r="E86" s="46"/>
      <c r="F86" s="38">
        <v>-7920436.4299999997</v>
      </c>
      <c r="G86" s="1"/>
      <c r="H86" s="52"/>
      <c r="I86" s="51">
        <f t="shared" si="5"/>
        <v>-7920436.4299999997</v>
      </c>
    </row>
    <row r="87" spans="1:9" s="11" customFormat="1" x14ac:dyDescent="0.25">
      <c r="A87" s="20"/>
      <c r="B87" s="21"/>
      <c r="C87" s="21"/>
      <c r="D87" s="76" t="s">
        <v>42</v>
      </c>
      <c r="E87" s="46"/>
      <c r="F87" s="14">
        <v>2359630.71</v>
      </c>
      <c r="G87" s="1"/>
      <c r="H87" s="52"/>
      <c r="I87" s="51">
        <f t="shared" si="5"/>
        <v>2359630.71</v>
      </c>
    </row>
    <row r="88" spans="1:9" s="11" customFormat="1" x14ac:dyDescent="0.25">
      <c r="A88" s="20"/>
      <c r="B88" s="21"/>
      <c r="C88" s="21"/>
      <c r="D88" s="77" t="s">
        <v>105</v>
      </c>
      <c r="E88" s="46"/>
      <c r="F88" s="14"/>
      <c r="G88" s="1"/>
      <c r="H88" s="52"/>
      <c r="I88" s="51">
        <f t="shared" si="5"/>
        <v>0</v>
      </c>
    </row>
    <row r="89" spans="1:9" s="11" customFormat="1" x14ac:dyDescent="0.25">
      <c r="A89" s="20"/>
      <c r="B89" s="21"/>
      <c r="C89" s="21"/>
      <c r="D89" s="76" t="s">
        <v>106</v>
      </c>
      <c r="E89" s="46"/>
      <c r="F89" s="14">
        <v>897603</v>
      </c>
      <c r="G89" s="1"/>
      <c r="H89" s="52"/>
      <c r="I89" s="51">
        <f t="shared" si="5"/>
        <v>897603</v>
      </c>
    </row>
    <row r="90" spans="1:9" s="11" customFormat="1" x14ac:dyDescent="0.25">
      <c r="A90" s="20"/>
      <c r="B90" s="21"/>
      <c r="C90" s="21"/>
      <c r="D90" s="77" t="s">
        <v>107</v>
      </c>
      <c r="E90" s="46"/>
      <c r="F90" s="14"/>
      <c r="G90" s="1"/>
      <c r="H90" s="52"/>
      <c r="I90" s="51">
        <f t="shared" si="5"/>
        <v>0</v>
      </c>
    </row>
    <row r="91" spans="1:9" x14ac:dyDescent="0.25">
      <c r="A91" s="20"/>
      <c r="B91" s="37"/>
      <c r="C91" s="37" t="s">
        <v>112</v>
      </c>
      <c r="D91" s="45"/>
      <c r="E91" s="46"/>
      <c r="F91" s="14"/>
      <c r="G91" s="14"/>
      <c r="H91" s="52"/>
      <c r="I91" s="55"/>
    </row>
    <row r="92" spans="1:9" x14ac:dyDescent="0.25">
      <c r="A92" s="20"/>
      <c r="D92" s="37" t="s">
        <v>30</v>
      </c>
      <c r="E92" s="46"/>
      <c r="F92" s="14">
        <v>36852616.149999999</v>
      </c>
      <c r="G92" s="1">
        <v>0</v>
      </c>
      <c r="H92" s="50">
        <v>0</v>
      </c>
      <c r="I92" s="51">
        <f>SUM(F92:H92)</f>
        <v>36852616.149999999</v>
      </c>
    </row>
    <row r="93" spans="1:9" s="11" customFormat="1" x14ac:dyDescent="0.25">
      <c r="A93" s="20"/>
      <c r="B93" s="21"/>
      <c r="C93" s="21"/>
      <c r="D93" s="63" t="s">
        <v>108</v>
      </c>
      <c r="E93" s="46"/>
      <c r="F93" s="38">
        <v>-8131645.79</v>
      </c>
      <c r="G93" s="1"/>
      <c r="H93" s="50"/>
      <c r="I93" s="51">
        <f t="shared" ref="I93:I97" si="6">SUM(F93:H93)</f>
        <v>-8131645.79</v>
      </c>
    </row>
    <row r="94" spans="1:9" s="11" customFormat="1" x14ac:dyDescent="0.25">
      <c r="A94" s="20"/>
      <c r="B94" s="21"/>
      <c r="C94" s="21"/>
      <c r="D94" s="37" t="s">
        <v>31</v>
      </c>
      <c r="E94" s="46"/>
      <c r="F94" s="14">
        <v>10229151.560000001</v>
      </c>
      <c r="G94" s="1"/>
      <c r="H94" s="50">
        <v>2689666.37</v>
      </c>
      <c r="I94" s="51">
        <f t="shared" si="6"/>
        <v>12918817.93</v>
      </c>
    </row>
    <row r="95" spans="1:9" s="11" customFormat="1" x14ac:dyDescent="0.25">
      <c r="A95" s="20"/>
      <c r="B95" s="21"/>
      <c r="C95" s="21"/>
      <c r="D95" s="63" t="s">
        <v>109</v>
      </c>
      <c r="E95" s="46"/>
      <c r="F95" s="38">
        <v>-2026455.19</v>
      </c>
      <c r="G95" s="1"/>
      <c r="H95" s="50">
        <v>-1149.99</v>
      </c>
      <c r="I95" s="51">
        <f t="shared" si="6"/>
        <v>-2027605.18</v>
      </c>
    </row>
    <row r="96" spans="1:9" x14ac:dyDescent="0.25">
      <c r="A96" s="20"/>
      <c r="D96" s="37" t="s">
        <v>32</v>
      </c>
      <c r="E96" s="46"/>
      <c r="F96" s="14">
        <v>222523216.44</v>
      </c>
      <c r="G96" s="1">
        <v>0</v>
      </c>
      <c r="H96" s="50">
        <v>0</v>
      </c>
      <c r="I96" s="51">
        <f t="shared" si="6"/>
        <v>222523216.44</v>
      </c>
    </row>
    <row r="97" spans="1:9" x14ac:dyDescent="0.25">
      <c r="A97" s="20"/>
      <c r="D97" s="63" t="s">
        <v>110</v>
      </c>
      <c r="E97" s="46"/>
      <c r="F97" s="38">
        <v>-48845506.530000001</v>
      </c>
      <c r="G97" s="1">
        <v>0</v>
      </c>
      <c r="H97" s="50">
        <v>0</v>
      </c>
      <c r="I97" s="51">
        <f t="shared" si="6"/>
        <v>-48845506.530000001</v>
      </c>
    </row>
    <row r="98" spans="1:9" x14ac:dyDescent="0.25">
      <c r="A98" s="20"/>
      <c r="D98" s="37" t="s">
        <v>33</v>
      </c>
      <c r="E98" s="46"/>
      <c r="F98" s="14">
        <v>42757340.240000002</v>
      </c>
      <c r="G98" s="1">
        <v>0</v>
      </c>
      <c r="H98" s="50">
        <v>0</v>
      </c>
      <c r="I98" s="51">
        <f>SUM(F98:H98)</f>
        <v>42757340.240000002</v>
      </c>
    </row>
    <row r="99" spans="1:9" x14ac:dyDescent="0.25">
      <c r="A99" s="20"/>
      <c r="D99" s="63" t="s">
        <v>111</v>
      </c>
      <c r="E99" s="46"/>
      <c r="F99" s="38">
        <v>-6195105.3700000001</v>
      </c>
      <c r="G99" s="1">
        <v>0</v>
      </c>
      <c r="H99" s="50">
        <v>0</v>
      </c>
      <c r="I99" s="51">
        <f>SUM(F99:H99)</f>
        <v>-6195105.3700000001</v>
      </c>
    </row>
    <row r="100" spans="1:9" x14ac:dyDescent="0.25">
      <c r="A100" s="20"/>
      <c r="B100" s="37" t="s">
        <v>113</v>
      </c>
      <c r="D100" s="45"/>
      <c r="E100" s="46"/>
      <c r="F100" s="14"/>
      <c r="G100" s="14"/>
      <c r="H100" s="64"/>
      <c r="I100" s="55"/>
    </row>
    <row r="101" spans="1:9" x14ac:dyDescent="0.25">
      <c r="A101" s="20"/>
      <c r="C101" s="37" t="s">
        <v>114</v>
      </c>
      <c r="D101" s="45"/>
      <c r="E101" s="46"/>
      <c r="F101" s="14">
        <v>28858002.02</v>
      </c>
      <c r="G101" s="1">
        <v>0</v>
      </c>
      <c r="H101" s="64"/>
      <c r="I101" s="51">
        <f>SUM(F101:H101)</f>
        <v>28858002.02</v>
      </c>
    </row>
    <row r="102" spans="1:9" s="11" customFormat="1" x14ac:dyDescent="0.25">
      <c r="A102" s="20"/>
      <c r="B102" s="21"/>
      <c r="C102" s="21"/>
      <c r="D102" s="63" t="s">
        <v>115</v>
      </c>
      <c r="E102" s="46"/>
      <c r="F102" s="38">
        <v>-8727816.3000000007</v>
      </c>
      <c r="G102" s="1"/>
      <c r="H102" s="64"/>
      <c r="I102" s="51">
        <f t="shared" ref="I102:I109" si="7">SUM(F102:H102)</f>
        <v>-8727816.3000000007</v>
      </c>
    </row>
    <row r="103" spans="1:9" s="11" customFormat="1" x14ac:dyDescent="0.25">
      <c r="A103" s="20"/>
      <c r="B103" s="21"/>
      <c r="C103" s="37" t="s">
        <v>116</v>
      </c>
      <c r="D103" s="63"/>
      <c r="E103" s="46"/>
      <c r="F103" s="14">
        <v>36396974.549999997</v>
      </c>
      <c r="G103" s="1"/>
      <c r="H103" s="64">
        <v>134400</v>
      </c>
      <c r="I103" s="51">
        <f t="shared" si="7"/>
        <v>36531374.549999997</v>
      </c>
    </row>
    <row r="104" spans="1:9" s="11" customFormat="1" x14ac:dyDescent="0.25">
      <c r="A104" s="20"/>
      <c r="B104" s="21"/>
      <c r="C104" s="37"/>
      <c r="D104" s="63" t="s">
        <v>117</v>
      </c>
      <c r="E104" s="46"/>
      <c r="F104" s="38">
        <v>-21569753.539999999</v>
      </c>
      <c r="G104" s="1"/>
      <c r="H104" s="82">
        <v>-17819.580000000002</v>
      </c>
      <c r="I104" s="51">
        <f t="shared" si="7"/>
        <v>-21587573.119999997</v>
      </c>
    </row>
    <row r="105" spans="1:9" s="11" customFormat="1" x14ac:dyDescent="0.25">
      <c r="A105" s="20"/>
      <c r="B105" s="21"/>
      <c r="C105" s="37" t="s">
        <v>118</v>
      </c>
      <c r="D105" s="63"/>
      <c r="E105" s="46"/>
      <c r="F105" s="14">
        <v>13674909.859999999</v>
      </c>
      <c r="G105" s="1"/>
      <c r="H105" s="64"/>
      <c r="I105" s="51">
        <f t="shared" si="7"/>
        <v>13674909.859999999</v>
      </c>
    </row>
    <row r="106" spans="1:9" s="11" customFormat="1" x14ac:dyDescent="0.25">
      <c r="A106" s="20"/>
      <c r="B106" s="21"/>
      <c r="C106" s="37"/>
      <c r="D106" s="63" t="s">
        <v>119</v>
      </c>
      <c r="E106" s="46"/>
      <c r="F106" s="38">
        <v>-7736104.2400000002</v>
      </c>
      <c r="G106" s="1"/>
      <c r="H106" s="64"/>
      <c r="I106" s="51">
        <f t="shared" si="7"/>
        <v>-7736104.2400000002</v>
      </c>
    </row>
    <row r="107" spans="1:9" s="11" customFormat="1" x14ac:dyDescent="0.25">
      <c r="A107" s="20"/>
      <c r="B107" s="21"/>
      <c r="C107" s="37" t="s">
        <v>121</v>
      </c>
      <c r="D107" s="63"/>
      <c r="E107" s="46"/>
      <c r="F107" s="14">
        <v>16183042.779999999</v>
      </c>
      <c r="G107" s="1"/>
      <c r="H107" s="64"/>
      <c r="I107" s="51">
        <f t="shared" si="7"/>
        <v>16183042.779999999</v>
      </c>
    </row>
    <row r="108" spans="1:9" s="11" customFormat="1" x14ac:dyDescent="0.25">
      <c r="A108" s="20"/>
      <c r="B108" s="21"/>
      <c r="C108" s="37"/>
      <c r="D108" s="63" t="s">
        <v>120</v>
      </c>
      <c r="E108" s="46"/>
      <c r="F108" s="38">
        <v>-3441308.8</v>
      </c>
      <c r="G108" s="1"/>
      <c r="H108" s="64"/>
      <c r="I108" s="51">
        <f t="shared" si="7"/>
        <v>-3441308.8</v>
      </c>
    </row>
    <row r="109" spans="1:9" s="11" customFormat="1" x14ac:dyDescent="0.25">
      <c r="A109" s="20"/>
      <c r="B109" s="21"/>
      <c r="C109" s="37" t="s">
        <v>122</v>
      </c>
      <c r="D109" s="63"/>
      <c r="E109" s="46"/>
      <c r="F109" s="14">
        <v>630433</v>
      </c>
      <c r="G109" s="1"/>
      <c r="H109" s="64">
        <v>86000</v>
      </c>
      <c r="I109" s="51">
        <f t="shared" si="7"/>
        <v>716433</v>
      </c>
    </row>
    <row r="110" spans="1:9" x14ac:dyDescent="0.25">
      <c r="A110" s="20"/>
      <c r="D110" s="63" t="s">
        <v>123</v>
      </c>
      <c r="E110" s="46">
        <v>222</v>
      </c>
      <c r="F110" s="38">
        <v>-366591.14</v>
      </c>
      <c r="G110" s="1">
        <v>0</v>
      </c>
      <c r="H110" s="82">
        <v>-54180</v>
      </c>
      <c r="I110" s="51">
        <f>SUM(F110:H110)</f>
        <v>-420771.14</v>
      </c>
    </row>
    <row r="111" spans="1:9" x14ac:dyDescent="0.25">
      <c r="A111" s="20"/>
      <c r="C111" s="37" t="s">
        <v>35</v>
      </c>
      <c r="D111" s="45"/>
      <c r="E111" s="46">
        <v>223</v>
      </c>
      <c r="F111" s="14">
        <v>111108032.5</v>
      </c>
      <c r="G111" s="1">
        <v>0</v>
      </c>
      <c r="H111" s="65">
        <v>0</v>
      </c>
      <c r="I111" s="51">
        <f>SUM(F111:H111)</f>
        <v>111108032.5</v>
      </c>
    </row>
    <row r="112" spans="1:9" s="81" customFormat="1" x14ac:dyDescent="0.25">
      <c r="A112" s="34"/>
      <c r="B112" s="37"/>
      <c r="C112" s="37"/>
      <c r="D112" s="63" t="s">
        <v>124</v>
      </c>
      <c r="E112" s="62"/>
      <c r="F112" s="38">
        <v>-82387948.650000006</v>
      </c>
      <c r="G112" s="79"/>
      <c r="H112" s="80"/>
      <c r="I112" s="51">
        <f t="shared" ref="I112:I140" si="8">SUM(F112:H112)</f>
        <v>-82387948.650000006</v>
      </c>
    </row>
    <row r="113" spans="1:9" s="81" customFormat="1" x14ac:dyDescent="0.25">
      <c r="A113" s="34"/>
      <c r="B113" s="37"/>
      <c r="C113" s="37" t="s">
        <v>125</v>
      </c>
      <c r="D113" s="61"/>
      <c r="E113" s="62"/>
      <c r="F113" s="14">
        <v>2085376.94</v>
      </c>
      <c r="G113" s="79"/>
      <c r="H113" s="80"/>
      <c r="I113" s="51">
        <f t="shared" si="8"/>
        <v>2085376.94</v>
      </c>
    </row>
    <row r="114" spans="1:9" s="81" customFormat="1" x14ac:dyDescent="0.25">
      <c r="A114" s="34"/>
      <c r="B114" s="37"/>
      <c r="C114" s="37"/>
      <c r="D114" s="63" t="s">
        <v>126</v>
      </c>
      <c r="E114" s="62"/>
      <c r="F114" s="38">
        <v>-713004.19</v>
      </c>
      <c r="G114" s="79"/>
      <c r="H114" s="80"/>
      <c r="I114" s="51">
        <f t="shared" si="8"/>
        <v>-713004.19</v>
      </c>
    </row>
    <row r="115" spans="1:9" s="81" customFormat="1" x14ac:dyDescent="0.25">
      <c r="A115" s="34"/>
      <c r="B115" s="37"/>
      <c r="C115" s="40" t="s">
        <v>36</v>
      </c>
      <c r="D115" s="61"/>
      <c r="E115" s="62"/>
      <c r="F115" s="14">
        <v>171080</v>
      </c>
      <c r="G115" s="79"/>
      <c r="H115" s="80"/>
      <c r="I115" s="51">
        <f t="shared" si="8"/>
        <v>171080</v>
      </c>
    </row>
    <row r="116" spans="1:9" s="81" customFormat="1" x14ac:dyDescent="0.25">
      <c r="A116" s="34"/>
      <c r="B116" s="37"/>
      <c r="C116" s="37"/>
      <c r="D116" s="63" t="s">
        <v>127</v>
      </c>
      <c r="E116" s="62"/>
      <c r="F116" s="38">
        <v>-56430.51</v>
      </c>
      <c r="G116" s="79"/>
      <c r="H116" s="80"/>
      <c r="I116" s="51">
        <f t="shared" si="8"/>
        <v>-56430.51</v>
      </c>
    </row>
    <row r="117" spans="1:9" s="81" customFormat="1" x14ac:dyDescent="0.25">
      <c r="A117" s="34"/>
      <c r="B117" s="37"/>
      <c r="C117" s="37" t="s">
        <v>128</v>
      </c>
      <c r="D117" s="63"/>
      <c r="E117" s="62"/>
      <c r="F117" s="14">
        <v>130740421.63</v>
      </c>
      <c r="G117" s="79"/>
      <c r="H117" s="80"/>
      <c r="I117" s="51">
        <f t="shared" si="8"/>
        <v>130740421.63</v>
      </c>
    </row>
    <row r="118" spans="1:9" s="81" customFormat="1" x14ac:dyDescent="0.25">
      <c r="A118" s="34"/>
      <c r="B118" s="37"/>
      <c r="C118" s="37"/>
      <c r="D118" s="63" t="s">
        <v>129</v>
      </c>
      <c r="E118" s="62"/>
      <c r="F118" s="38">
        <v>-56033474.609999999</v>
      </c>
      <c r="G118" s="79"/>
      <c r="H118" s="80"/>
      <c r="I118" s="51">
        <f t="shared" si="8"/>
        <v>-56033474.609999999</v>
      </c>
    </row>
    <row r="119" spans="1:9" s="81" customFormat="1" x14ac:dyDescent="0.25">
      <c r="A119" s="34"/>
      <c r="B119" s="37"/>
      <c r="C119" s="37" t="s">
        <v>37</v>
      </c>
      <c r="D119" s="63"/>
      <c r="E119" s="62"/>
      <c r="F119" s="14">
        <v>651250.44999999995</v>
      </c>
      <c r="G119" s="79"/>
      <c r="H119" s="80"/>
      <c r="I119" s="51">
        <f t="shared" si="8"/>
        <v>651250.44999999995</v>
      </c>
    </row>
    <row r="120" spans="1:9" s="81" customFormat="1" x14ac:dyDescent="0.25">
      <c r="A120" s="34"/>
      <c r="B120" s="37"/>
      <c r="C120" s="37"/>
      <c r="D120" s="63" t="s">
        <v>130</v>
      </c>
      <c r="E120" s="62"/>
      <c r="F120" s="38">
        <v>-461976.4</v>
      </c>
      <c r="G120" s="79"/>
      <c r="H120" s="80"/>
      <c r="I120" s="51">
        <f t="shared" si="8"/>
        <v>-461976.4</v>
      </c>
    </row>
    <row r="121" spans="1:9" s="81" customFormat="1" x14ac:dyDescent="0.25">
      <c r="A121" s="34"/>
      <c r="B121" s="37"/>
      <c r="C121" s="37" t="s">
        <v>132</v>
      </c>
      <c r="D121" s="63"/>
      <c r="E121" s="62"/>
      <c r="F121" s="14">
        <v>921340</v>
      </c>
      <c r="G121" s="79"/>
      <c r="H121" s="80"/>
      <c r="I121" s="51">
        <f t="shared" si="8"/>
        <v>921340</v>
      </c>
    </row>
    <row r="122" spans="1:9" s="81" customFormat="1" x14ac:dyDescent="0.25">
      <c r="A122" s="34"/>
      <c r="B122" s="37"/>
      <c r="C122" s="37"/>
      <c r="D122" s="63" t="s">
        <v>131</v>
      </c>
      <c r="E122" s="62"/>
      <c r="F122" s="38">
        <v>-394550.41</v>
      </c>
      <c r="G122" s="79"/>
      <c r="H122" s="80"/>
      <c r="I122" s="51">
        <f t="shared" si="8"/>
        <v>-394550.41</v>
      </c>
    </row>
    <row r="123" spans="1:9" s="11" customFormat="1" x14ac:dyDescent="0.25">
      <c r="A123" s="20"/>
      <c r="B123" s="37"/>
      <c r="C123" s="37" t="s">
        <v>38</v>
      </c>
      <c r="D123" s="45"/>
      <c r="E123" s="46"/>
      <c r="F123" s="14"/>
      <c r="G123" s="14"/>
      <c r="H123" s="64"/>
      <c r="I123" s="51">
        <f t="shared" si="8"/>
        <v>0</v>
      </c>
    </row>
    <row r="124" spans="1:9" s="11" customFormat="1" x14ac:dyDescent="0.25">
      <c r="A124" s="20"/>
      <c r="B124" s="21"/>
      <c r="C124" s="21"/>
      <c r="D124" s="21" t="s">
        <v>39</v>
      </c>
      <c r="E124" s="46"/>
      <c r="F124" s="14">
        <v>50185458.049999997</v>
      </c>
      <c r="G124" s="1">
        <v>0</v>
      </c>
      <c r="H124" s="65">
        <v>0</v>
      </c>
      <c r="I124" s="51">
        <f t="shared" si="8"/>
        <v>50185458.049999997</v>
      </c>
    </row>
    <row r="125" spans="1:9" s="11" customFormat="1" x14ac:dyDescent="0.25">
      <c r="A125" s="20"/>
      <c r="B125" s="21"/>
      <c r="C125" s="21"/>
      <c r="D125" s="63" t="s">
        <v>134</v>
      </c>
      <c r="E125" s="46"/>
      <c r="F125" s="38">
        <v>-27868312.190000001</v>
      </c>
      <c r="G125" s="1"/>
      <c r="H125" s="65"/>
      <c r="I125" s="51">
        <f t="shared" si="8"/>
        <v>-27868312.190000001</v>
      </c>
    </row>
    <row r="126" spans="1:9" s="11" customFormat="1" x14ac:dyDescent="0.25">
      <c r="A126" s="20"/>
      <c r="B126" s="21"/>
      <c r="C126" s="21"/>
      <c r="D126" s="21" t="s">
        <v>40</v>
      </c>
      <c r="E126" s="46"/>
      <c r="F126" s="14">
        <v>2396765.4500000002</v>
      </c>
      <c r="G126" s="1">
        <v>0</v>
      </c>
      <c r="H126" s="65">
        <v>0</v>
      </c>
      <c r="I126" s="51">
        <f t="shared" si="8"/>
        <v>2396765.4500000002</v>
      </c>
    </row>
    <row r="127" spans="1:9" s="81" customFormat="1" ht="15.75" thickBot="1" x14ac:dyDescent="0.3">
      <c r="A127" s="111"/>
      <c r="B127" s="41"/>
      <c r="C127" s="41"/>
      <c r="D127" s="96" t="s">
        <v>133</v>
      </c>
      <c r="E127" s="112"/>
      <c r="F127" s="39">
        <v>-672511.47</v>
      </c>
      <c r="G127" s="113"/>
      <c r="H127" s="114"/>
      <c r="I127" s="115">
        <f t="shared" si="8"/>
        <v>-672511.47</v>
      </c>
    </row>
    <row r="128" spans="1:9" s="110" customFormat="1" ht="15.75" thickTop="1" x14ac:dyDescent="0.25">
      <c r="A128" s="37"/>
      <c r="B128" s="37"/>
      <c r="C128" s="37"/>
      <c r="D128" s="15"/>
      <c r="E128" s="106"/>
      <c r="F128" s="107"/>
      <c r="G128" s="108"/>
      <c r="H128" s="109"/>
      <c r="I128" s="94"/>
    </row>
    <row r="129" spans="1:9" s="110" customFormat="1" x14ac:dyDescent="0.25">
      <c r="A129" s="37"/>
      <c r="B129" s="37"/>
      <c r="C129" s="37"/>
      <c r="D129" s="15"/>
      <c r="E129" s="106"/>
      <c r="F129" s="107"/>
      <c r="G129" s="108"/>
      <c r="H129" s="109"/>
      <c r="I129" s="94"/>
    </row>
    <row r="130" spans="1:9" s="110" customFormat="1" x14ac:dyDescent="0.25">
      <c r="A130" s="37"/>
      <c r="B130" s="37"/>
      <c r="C130" s="37"/>
      <c r="D130" s="15"/>
      <c r="E130" s="106"/>
      <c r="F130" s="107"/>
      <c r="G130" s="108"/>
      <c r="H130" s="109"/>
      <c r="I130" s="94"/>
    </row>
    <row r="131" spans="1:9" s="11" customFormat="1" x14ac:dyDescent="0.25">
      <c r="A131" s="128" t="s">
        <v>64</v>
      </c>
      <c r="B131" s="128"/>
      <c r="C131" s="128"/>
      <c r="D131" s="128"/>
      <c r="E131" s="128"/>
      <c r="F131" s="128"/>
      <c r="G131" s="128"/>
      <c r="H131" s="128"/>
      <c r="I131" s="128"/>
    </row>
    <row r="132" spans="1:9" s="11" customFormat="1" x14ac:dyDescent="0.25">
      <c r="A132" s="128" t="s">
        <v>0</v>
      </c>
      <c r="B132" s="128"/>
      <c r="C132" s="128"/>
      <c r="D132" s="128"/>
      <c r="E132" s="128"/>
      <c r="F132" s="128"/>
      <c r="G132" s="128"/>
      <c r="H132" s="128"/>
      <c r="I132" s="128"/>
    </row>
    <row r="133" spans="1:9" s="11" customFormat="1" ht="15.75" x14ac:dyDescent="0.25">
      <c r="A133" s="129" t="s">
        <v>91</v>
      </c>
      <c r="B133" s="129"/>
      <c r="C133" s="129"/>
      <c r="D133" s="129"/>
      <c r="E133" s="129"/>
      <c r="F133" s="129"/>
      <c r="G133" s="129"/>
      <c r="H133" s="129"/>
      <c r="I133" s="129"/>
    </row>
    <row r="134" spans="1:9" s="11" customFormat="1" x14ac:dyDescent="0.25">
      <c r="A134" s="128" t="s">
        <v>68</v>
      </c>
      <c r="B134" s="128"/>
      <c r="C134" s="128"/>
      <c r="D134" s="128"/>
      <c r="E134" s="128"/>
      <c r="F134" s="128"/>
      <c r="G134" s="128"/>
      <c r="H134" s="128"/>
      <c r="I134" s="128"/>
    </row>
    <row r="135" spans="1:9" s="110" customFormat="1" ht="15.75" thickBot="1" x14ac:dyDescent="0.3">
      <c r="A135" s="41"/>
      <c r="B135" s="41"/>
      <c r="C135" s="41"/>
      <c r="D135" s="101"/>
      <c r="E135" s="116"/>
      <c r="F135" s="117"/>
      <c r="G135" s="118"/>
      <c r="H135" s="119"/>
      <c r="I135" s="105"/>
    </row>
    <row r="136" spans="1:9" s="81" customFormat="1" ht="15.75" thickTop="1" x14ac:dyDescent="0.25">
      <c r="A136" s="34"/>
      <c r="B136" s="37"/>
      <c r="C136" s="37" t="s">
        <v>135</v>
      </c>
      <c r="D136" s="63"/>
      <c r="E136" s="62"/>
      <c r="F136" s="14"/>
      <c r="G136" s="79"/>
      <c r="H136" s="80"/>
      <c r="I136" s="51">
        <f t="shared" si="8"/>
        <v>0</v>
      </c>
    </row>
    <row r="137" spans="1:9" s="81" customFormat="1" x14ac:dyDescent="0.25">
      <c r="A137" s="34"/>
      <c r="B137" s="37"/>
      <c r="C137" s="37"/>
      <c r="D137" s="21" t="s">
        <v>34</v>
      </c>
      <c r="E137" s="62"/>
      <c r="F137" s="14">
        <v>14734409.300000001</v>
      </c>
      <c r="G137" s="79"/>
      <c r="H137" s="83">
        <v>17367.849999999999</v>
      </c>
      <c r="I137" s="51">
        <f t="shared" si="8"/>
        <v>14751777.15</v>
      </c>
    </row>
    <row r="138" spans="1:9" s="81" customFormat="1" x14ac:dyDescent="0.25">
      <c r="A138" s="34"/>
      <c r="B138" s="37"/>
      <c r="C138" s="37"/>
      <c r="D138" s="63" t="s">
        <v>137</v>
      </c>
      <c r="E138" s="62"/>
      <c r="F138" s="38">
        <v>-7923471.5999999996</v>
      </c>
      <c r="G138" s="79"/>
      <c r="H138" s="83">
        <v>-15631.07</v>
      </c>
      <c r="I138" s="51">
        <f t="shared" si="8"/>
        <v>-7939102.6699999999</v>
      </c>
    </row>
    <row r="139" spans="1:9" s="81" customFormat="1" x14ac:dyDescent="0.25">
      <c r="A139" s="34"/>
      <c r="B139" s="37"/>
      <c r="C139" s="37"/>
      <c r="D139" s="45" t="s">
        <v>136</v>
      </c>
      <c r="E139" s="62"/>
      <c r="F139" s="14">
        <v>107545.12</v>
      </c>
      <c r="G139" s="79"/>
      <c r="H139" s="83"/>
      <c r="I139" s="51">
        <f t="shared" si="8"/>
        <v>107545.12</v>
      </c>
    </row>
    <row r="140" spans="1:9" s="81" customFormat="1" x14ac:dyDescent="0.25">
      <c r="A140" s="34"/>
      <c r="B140" s="37"/>
      <c r="C140" s="37"/>
      <c r="D140" s="63" t="s">
        <v>138</v>
      </c>
      <c r="E140" s="62"/>
      <c r="F140" s="38">
        <v>-96790.61</v>
      </c>
      <c r="G140" s="79"/>
      <c r="H140" s="83"/>
      <c r="I140" s="51">
        <f t="shared" si="8"/>
        <v>-96790.61</v>
      </c>
    </row>
    <row r="141" spans="1:9" x14ac:dyDescent="0.25">
      <c r="A141" s="20"/>
      <c r="B141" s="37" t="s">
        <v>43</v>
      </c>
      <c r="D141" s="45"/>
      <c r="E141" s="46"/>
      <c r="F141" s="14"/>
      <c r="G141" s="25"/>
      <c r="H141" s="52"/>
      <c r="I141" s="55"/>
    </row>
    <row r="142" spans="1:9" x14ac:dyDescent="0.25">
      <c r="A142" s="20"/>
      <c r="C142" s="21" t="s">
        <v>139</v>
      </c>
      <c r="D142" s="45"/>
      <c r="E142" s="46"/>
      <c r="F142" s="14">
        <v>6563667.3399999999</v>
      </c>
      <c r="G142" s="1">
        <v>3081464.97</v>
      </c>
      <c r="H142" s="50">
        <v>0</v>
      </c>
      <c r="I142" s="51">
        <f>SUM(F142:H142)</f>
        <v>9645132.3100000005</v>
      </c>
    </row>
    <row r="143" spans="1:9" x14ac:dyDescent="0.25">
      <c r="A143" s="20"/>
      <c r="C143" s="21" t="s">
        <v>140</v>
      </c>
      <c r="D143" s="45"/>
      <c r="E143" s="46"/>
      <c r="F143" s="14">
        <v>210906596.65000001</v>
      </c>
      <c r="G143" s="1">
        <v>82508756.280000001</v>
      </c>
      <c r="H143" s="50">
        <v>0</v>
      </c>
      <c r="I143" s="51">
        <f t="shared" ref="I143:I150" si="9">SUM(F143:H143)</f>
        <v>293415352.93000001</v>
      </c>
    </row>
    <row r="144" spans="1:9" s="11" customFormat="1" x14ac:dyDescent="0.25">
      <c r="A144" s="20"/>
      <c r="B144" s="37" t="s">
        <v>41</v>
      </c>
      <c r="C144" s="21"/>
      <c r="D144" s="45"/>
      <c r="E144" s="46"/>
      <c r="F144" s="25"/>
      <c r="G144" s="14"/>
      <c r="H144" s="64"/>
      <c r="I144" s="51">
        <f t="shared" si="9"/>
        <v>0</v>
      </c>
    </row>
    <row r="145" spans="1:9" s="11" customFormat="1" x14ac:dyDescent="0.25">
      <c r="A145" s="20"/>
      <c r="B145" s="37"/>
      <c r="C145" s="21" t="s">
        <v>141</v>
      </c>
      <c r="D145" s="45"/>
      <c r="E145" s="46"/>
      <c r="F145" s="38">
        <v>1994180</v>
      </c>
      <c r="G145" s="14">
        <v>331500</v>
      </c>
      <c r="H145" s="64"/>
      <c r="I145" s="51">
        <f t="shared" si="9"/>
        <v>2325680</v>
      </c>
    </row>
    <row r="146" spans="1:9" s="11" customFormat="1" x14ac:dyDescent="0.25">
      <c r="A146" s="20"/>
      <c r="B146" s="37"/>
      <c r="C146" s="21" t="s">
        <v>41</v>
      </c>
      <c r="D146" s="45"/>
      <c r="E146" s="46"/>
      <c r="F146" s="38">
        <v>2834302.23</v>
      </c>
      <c r="G146" s="14"/>
      <c r="H146" s="64"/>
      <c r="I146" s="51">
        <f t="shared" si="9"/>
        <v>2834302.23</v>
      </c>
    </row>
    <row r="147" spans="1:9" s="11" customFormat="1" x14ac:dyDescent="0.25">
      <c r="A147" s="20"/>
      <c r="B147" s="37"/>
      <c r="C147" s="77" t="s">
        <v>142</v>
      </c>
      <c r="D147" s="45"/>
      <c r="E147" s="46"/>
      <c r="F147" s="38">
        <v>-1472597.58</v>
      </c>
      <c r="G147" s="14"/>
      <c r="H147" s="64"/>
      <c r="I147" s="51">
        <f t="shared" si="9"/>
        <v>-1472597.58</v>
      </c>
    </row>
    <row r="148" spans="1:9" s="11" customFormat="1" x14ac:dyDescent="0.25">
      <c r="A148" s="20"/>
      <c r="B148" s="21"/>
      <c r="C148" s="75" t="s">
        <v>143</v>
      </c>
      <c r="D148" s="45"/>
      <c r="E148" s="46"/>
      <c r="F148" s="9">
        <f>SUM(F76:F147)</f>
        <v>1179637148.4300003</v>
      </c>
      <c r="G148" s="9">
        <f>SUM(G76:G147)</f>
        <v>85921721.25</v>
      </c>
      <c r="H148" s="9">
        <f>SUM(H76:H147)</f>
        <v>2838653.58</v>
      </c>
      <c r="I148" s="10">
        <f>SUM(I76:I147)</f>
        <v>1268397523.2600002</v>
      </c>
    </row>
    <row r="149" spans="1:9" s="11" customFormat="1" x14ac:dyDescent="0.25">
      <c r="A149" s="20"/>
      <c r="B149" s="37" t="s">
        <v>144</v>
      </c>
      <c r="C149" s="21"/>
      <c r="D149" s="45"/>
      <c r="E149" s="46"/>
      <c r="F149" s="14"/>
      <c r="G149" s="1"/>
      <c r="H149" s="50"/>
      <c r="I149" s="51"/>
    </row>
    <row r="150" spans="1:9" s="11" customFormat="1" x14ac:dyDescent="0.25">
      <c r="A150" s="20"/>
      <c r="B150" s="21"/>
      <c r="C150" s="21" t="s">
        <v>145</v>
      </c>
      <c r="D150" s="45"/>
      <c r="E150" s="46"/>
      <c r="F150" s="14">
        <v>358000</v>
      </c>
      <c r="G150" s="1"/>
      <c r="H150" s="50"/>
      <c r="I150" s="51">
        <f t="shared" si="9"/>
        <v>358000</v>
      </c>
    </row>
    <row r="151" spans="1:9" x14ac:dyDescent="0.25">
      <c r="A151" s="20"/>
      <c r="C151" s="37" t="s">
        <v>146</v>
      </c>
      <c r="D151" s="45"/>
      <c r="E151" s="46"/>
      <c r="F151" s="9">
        <f>SUM(F150)</f>
        <v>358000</v>
      </c>
      <c r="G151" s="2">
        <v>0</v>
      </c>
      <c r="H151" s="59">
        <v>0</v>
      </c>
      <c r="I151" s="60">
        <f>SUM(I150)</f>
        <v>358000</v>
      </c>
    </row>
    <row r="152" spans="1:9" x14ac:dyDescent="0.25">
      <c r="A152" s="34" t="s">
        <v>147</v>
      </c>
      <c r="C152" s="28"/>
      <c r="D152" s="45"/>
      <c r="E152" s="46"/>
      <c r="F152" s="78">
        <f>SUM(F57+F61+F74+F148+F151)</f>
        <v>1192184951.8300004</v>
      </c>
      <c r="G152" s="78">
        <f>SUM(G57+G61+G74+G148+G151)</f>
        <v>85921721.25</v>
      </c>
      <c r="H152" s="78">
        <f>SUM(H57+H61+H74+H148+H151)</f>
        <v>2838653.58</v>
      </c>
      <c r="I152" s="84">
        <f>SUM(I57+I61+I74+I148+I151)</f>
        <v>1280945326.6600003</v>
      </c>
    </row>
    <row r="153" spans="1:9" x14ac:dyDescent="0.25">
      <c r="A153" s="34" t="s">
        <v>44</v>
      </c>
      <c r="D153" s="45"/>
      <c r="E153" s="46"/>
      <c r="F153" s="85">
        <f>SUM(F55+F152)</f>
        <v>1821607234.2900004</v>
      </c>
      <c r="G153" s="85">
        <f>SUM(G55+G152)</f>
        <v>167888803.75</v>
      </c>
      <c r="H153" s="85">
        <f>SUM(H55+H152)</f>
        <v>12444674.779999999</v>
      </c>
      <c r="I153" s="84">
        <f>SUM(I55+I152)</f>
        <v>2001940712.8200002</v>
      </c>
    </row>
    <row r="154" spans="1:9" x14ac:dyDescent="0.25">
      <c r="A154" s="20"/>
      <c r="D154" s="45"/>
      <c r="E154" s="46"/>
      <c r="F154" s="14"/>
      <c r="G154" s="14"/>
      <c r="H154" s="52"/>
      <c r="I154" s="55"/>
    </row>
    <row r="155" spans="1:9" x14ac:dyDescent="0.25">
      <c r="A155" s="34" t="s">
        <v>45</v>
      </c>
      <c r="D155" s="45"/>
      <c r="E155" s="46"/>
      <c r="F155" s="14"/>
      <c r="G155" s="14"/>
      <c r="H155" s="52"/>
      <c r="I155" s="55"/>
    </row>
    <row r="156" spans="1:9" x14ac:dyDescent="0.25">
      <c r="A156" s="20"/>
      <c r="B156" s="37" t="s">
        <v>46</v>
      </c>
      <c r="D156" s="45"/>
      <c r="E156" s="46"/>
      <c r="F156" s="14"/>
      <c r="G156" s="14"/>
      <c r="H156" s="52"/>
      <c r="I156" s="55"/>
    </row>
    <row r="157" spans="1:9" s="11" customFormat="1" x14ac:dyDescent="0.25">
      <c r="A157" s="20"/>
      <c r="B157" s="37" t="s">
        <v>148</v>
      </c>
      <c r="C157" s="37"/>
      <c r="D157" s="45"/>
      <c r="E157" s="46"/>
      <c r="F157" s="14"/>
      <c r="G157" s="14"/>
      <c r="H157" s="52"/>
      <c r="I157" s="55"/>
    </row>
    <row r="158" spans="1:9" s="11" customFormat="1" x14ac:dyDescent="0.25">
      <c r="A158" s="20"/>
      <c r="B158" s="21"/>
      <c r="C158" s="37" t="s">
        <v>149</v>
      </c>
      <c r="D158" s="45"/>
      <c r="E158" s="46"/>
      <c r="F158" s="14"/>
      <c r="G158" s="14"/>
      <c r="H158" s="52"/>
      <c r="I158" s="55"/>
    </row>
    <row r="159" spans="1:9" x14ac:dyDescent="0.25">
      <c r="A159" s="20"/>
      <c r="C159" s="21" t="s">
        <v>47</v>
      </c>
      <c r="D159" s="45"/>
      <c r="E159" s="46"/>
      <c r="F159" s="6">
        <v>46535375.450000003</v>
      </c>
      <c r="G159" s="1">
        <v>1974607.85</v>
      </c>
      <c r="H159" s="52">
        <v>73644</v>
      </c>
      <c r="I159" s="55">
        <f>SUM(F159:H159)</f>
        <v>48583627.300000004</v>
      </c>
    </row>
    <row r="160" spans="1:9" x14ac:dyDescent="0.25">
      <c r="A160" s="20"/>
      <c r="C160" s="21" t="s">
        <v>48</v>
      </c>
      <c r="D160" s="45"/>
      <c r="E160" s="46"/>
      <c r="F160" s="6">
        <v>2286547.7400000002</v>
      </c>
      <c r="G160" s="1">
        <v>0</v>
      </c>
      <c r="H160" s="50">
        <v>0</v>
      </c>
      <c r="I160" s="55">
        <f t="shared" ref="I160" si="10">SUM(F160:H160)</f>
        <v>2286547.7400000002</v>
      </c>
    </row>
    <row r="161" spans="1:9" s="11" customFormat="1" x14ac:dyDescent="0.25">
      <c r="A161" s="20"/>
      <c r="B161" s="21"/>
      <c r="C161" s="21"/>
      <c r="D161" s="61" t="s">
        <v>150</v>
      </c>
      <c r="E161" s="46"/>
      <c r="F161" s="4">
        <f>SUM(F159:F160)</f>
        <v>48821923.190000005</v>
      </c>
      <c r="G161" s="4">
        <f t="shared" ref="G161:I161" si="11">SUM(G159:G160)</f>
        <v>1974607.85</v>
      </c>
      <c r="H161" s="4">
        <f t="shared" si="11"/>
        <v>73644</v>
      </c>
      <c r="I161" s="87">
        <f t="shared" si="11"/>
        <v>50870175.040000007</v>
      </c>
    </row>
    <row r="162" spans="1:9" x14ac:dyDescent="0.25">
      <c r="A162" s="20"/>
      <c r="C162" s="37" t="s">
        <v>151</v>
      </c>
      <c r="D162" s="45"/>
      <c r="E162" s="46"/>
      <c r="F162" s="6"/>
      <c r="G162" s="1"/>
      <c r="H162" s="50"/>
      <c r="I162" s="55"/>
    </row>
    <row r="163" spans="1:9" s="11" customFormat="1" x14ac:dyDescent="0.25">
      <c r="A163" s="20"/>
      <c r="B163" s="21"/>
      <c r="C163" s="21"/>
      <c r="D163" s="45" t="s">
        <v>57</v>
      </c>
      <c r="E163" s="46"/>
      <c r="F163" s="6">
        <v>393739995.20999998</v>
      </c>
      <c r="G163" s="1"/>
      <c r="H163" s="50"/>
      <c r="I163" s="55">
        <f t="shared" ref="I163:I183" si="12">SUM(F163:H163)</f>
        <v>393739995.20999998</v>
      </c>
    </row>
    <row r="164" spans="1:9" s="11" customFormat="1" x14ac:dyDescent="0.25">
      <c r="A164" s="20"/>
      <c r="B164" s="21"/>
      <c r="C164" s="21"/>
      <c r="D164" s="61" t="s">
        <v>152</v>
      </c>
      <c r="E164" s="46"/>
      <c r="F164" s="4">
        <f>SUM(F163)</f>
        <v>393739995.20999998</v>
      </c>
      <c r="G164" s="2"/>
      <c r="H164" s="59"/>
      <c r="I164" s="88">
        <f>SUM(I163)</f>
        <v>393739995.20999998</v>
      </c>
    </row>
    <row r="165" spans="1:9" s="11" customFormat="1" x14ac:dyDescent="0.25">
      <c r="A165" s="20"/>
      <c r="B165" s="21"/>
      <c r="C165" s="37" t="s">
        <v>153</v>
      </c>
      <c r="D165" s="61"/>
      <c r="E165" s="46"/>
      <c r="F165" s="4">
        <f>SUM(F161+F164)</f>
        <v>442561918.39999998</v>
      </c>
      <c r="G165" s="4">
        <f t="shared" ref="G165:I165" si="13">SUM(G161+G164)</f>
        <v>1974607.85</v>
      </c>
      <c r="H165" s="4">
        <f t="shared" si="13"/>
        <v>73644</v>
      </c>
      <c r="I165" s="87">
        <f t="shared" si="13"/>
        <v>444610170.25</v>
      </c>
    </row>
    <row r="166" spans="1:9" s="11" customFormat="1" x14ac:dyDescent="0.25">
      <c r="A166" s="20"/>
      <c r="B166" s="37" t="s">
        <v>154</v>
      </c>
      <c r="C166" s="21"/>
      <c r="D166" s="61"/>
      <c r="E166" s="46"/>
      <c r="F166" s="6"/>
      <c r="G166" s="1"/>
      <c r="H166" s="50"/>
      <c r="I166" s="55"/>
    </row>
    <row r="167" spans="1:9" x14ac:dyDescent="0.25">
      <c r="A167" s="20"/>
      <c r="C167" s="21" t="s">
        <v>49</v>
      </c>
      <c r="D167" s="45"/>
      <c r="E167" s="46"/>
      <c r="F167" s="14">
        <v>7858278.8300000001</v>
      </c>
      <c r="G167" s="14">
        <v>447010.38</v>
      </c>
      <c r="H167" s="52">
        <v>42766.42</v>
      </c>
      <c r="I167" s="55">
        <f t="shared" si="12"/>
        <v>8348055.6299999999</v>
      </c>
    </row>
    <row r="168" spans="1:9" x14ac:dyDescent="0.25">
      <c r="A168" s="20"/>
      <c r="C168" s="21" t="s">
        <v>50</v>
      </c>
      <c r="D168" s="45"/>
      <c r="E168" s="46"/>
      <c r="F168" s="1">
        <v>-497341.9</v>
      </c>
      <c r="G168" s="19">
        <v>267639.83</v>
      </c>
      <c r="H168" s="50">
        <v>0</v>
      </c>
      <c r="I168" s="89">
        <f t="shared" si="12"/>
        <v>-229702.07</v>
      </c>
    </row>
    <row r="169" spans="1:9" x14ac:dyDescent="0.25">
      <c r="A169" s="20"/>
      <c r="C169" s="21" t="s">
        <v>51</v>
      </c>
      <c r="D169" s="45"/>
      <c r="E169" s="46"/>
      <c r="F169" s="14">
        <v>463067.6</v>
      </c>
      <c r="G169" s="3">
        <v>0</v>
      </c>
      <c r="H169" s="50">
        <v>0</v>
      </c>
      <c r="I169" s="55">
        <f t="shared" si="12"/>
        <v>463067.6</v>
      </c>
    </row>
    <row r="170" spans="1:9" x14ac:dyDescent="0.25">
      <c r="A170" s="20"/>
      <c r="C170" s="21" t="s">
        <v>52</v>
      </c>
      <c r="D170" s="45"/>
      <c r="E170" s="46"/>
      <c r="F170" s="1">
        <v>167674.97</v>
      </c>
      <c r="G170" s="3">
        <v>0</v>
      </c>
      <c r="H170" s="50">
        <v>0</v>
      </c>
      <c r="I170" s="55">
        <f t="shared" si="12"/>
        <v>167674.97</v>
      </c>
    </row>
    <row r="171" spans="1:9" x14ac:dyDescent="0.25">
      <c r="A171" s="20"/>
      <c r="C171" s="21" t="s">
        <v>53</v>
      </c>
      <c r="D171" s="45"/>
      <c r="E171" s="46"/>
      <c r="F171" s="14">
        <v>15286688.32</v>
      </c>
      <c r="G171" s="1">
        <v>92935838.540000007</v>
      </c>
      <c r="H171" s="50">
        <v>0</v>
      </c>
      <c r="I171" s="55">
        <f t="shared" si="12"/>
        <v>108222526.86000001</v>
      </c>
    </row>
    <row r="172" spans="1:9" x14ac:dyDescent="0.25">
      <c r="A172" s="20"/>
      <c r="C172" s="21" t="s">
        <v>54</v>
      </c>
      <c r="D172" s="45"/>
      <c r="E172" s="46"/>
      <c r="F172" s="14">
        <v>5224906.63</v>
      </c>
      <c r="G172" s="1">
        <v>2068158.76</v>
      </c>
      <c r="H172" s="50">
        <v>0</v>
      </c>
      <c r="I172" s="55">
        <f t="shared" si="12"/>
        <v>7293065.3899999997</v>
      </c>
    </row>
    <row r="173" spans="1:9" s="11" customFormat="1" x14ac:dyDescent="0.25">
      <c r="A173" s="20"/>
      <c r="B173" s="21"/>
      <c r="C173" s="21"/>
      <c r="D173" s="61" t="s">
        <v>155</v>
      </c>
      <c r="E173" s="46"/>
      <c r="F173" s="9">
        <f>SUM(F167:F172)</f>
        <v>28503274.449999999</v>
      </c>
      <c r="G173" s="9">
        <f t="shared" ref="G173:I173" si="14">SUM(G167:G172)</f>
        <v>95718647.510000005</v>
      </c>
      <c r="H173" s="9">
        <f t="shared" si="14"/>
        <v>42766.42</v>
      </c>
      <c r="I173" s="10">
        <f t="shared" si="14"/>
        <v>124264688.38000001</v>
      </c>
    </row>
    <row r="174" spans="1:9" s="11" customFormat="1" x14ac:dyDescent="0.25">
      <c r="A174" s="20"/>
      <c r="B174" s="37" t="s">
        <v>156</v>
      </c>
      <c r="C174" s="21"/>
      <c r="D174" s="61"/>
      <c r="E174" s="46"/>
      <c r="F174" s="14"/>
      <c r="G174" s="1"/>
      <c r="H174" s="50"/>
      <c r="I174" s="55"/>
    </row>
    <row r="175" spans="1:9" x14ac:dyDescent="0.25">
      <c r="A175" s="20"/>
      <c r="C175" s="21" t="s">
        <v>55</v>
      </c>
      <c r="D175" s="45"/>
      <c r="E175" s="46"/>
      <c r="F175" s="14">
        <v>20346259.579999998</v>
      </c>
      <c r="G175" s="3">
        <v>51827363.609999999</v>
      </c>
      <c r="H175" s="50">
        <v>0</v>
      </c>
      <c r="I175" s="55">
        <f t="shared" si="12"/>
        <v>72173623.189999998</v>
      </c>
    </row>
    <row r="176" spans="1:9" s="11" customFormat="1" x14ac:dyDescent="0.25">
      <c r="A176" s="20"/>
      <c r="B176" s="21"/>
      <c r="C176" s="21"/>
      <c r="D176" s="61" t="s">
        <v>157</v>
      </c>
      <c r="E176" s="46"/>
      <c r="F176" s="9">
        <f>SUM(F175)</f>
        <v>20346259.579999998</v>
      </c>
      <c r="G176" s="9">
        <f t="shared" ref="G176:I176" si="15">SUM(G175)</f>
        <v>51827363.609999999</v>
      </c>
      <c r="H176" s="9">
        <f t="shared" si="15"/>
        <v>0</v>
      </c>
      <c r="I176" s="10">
        <f t="shared" si="15"/>
        <v>72173623.189999998</v>
      </c>
    </row>
    <row r="177" spans="1:9" s="11" customFormat="1" x14ac:dyDescent="0.25">
      <c r="A177" s="20"/>
      <c r="B177" s="37" t="s">
        <v>158</v>
      </c>
      <c r="C177" s="21"/>
      <c r="D177" s="61"/>
      <c r="E177" s="46"/>
      <c r="F177" s="14"/>
      <c r="G177" s="3"/>
      <c r="H177" s="50"/>
      <c r="I177" s="55"/>
    </row>
    <row r="178" spans="1:9" s="11" customFormat="1" x14ac:dyDescent="0.25">
      <c r="A178" s="20"/>
      <c r="B178" s="21"/>
      <c r="C178" s="57" t="s">
        <v>159</v>
      </c>
      <c r="D178" s="61"/>
      <c r="E178" s="46"/>
      <c r="F178" s="14"/>
      <c r="G178" s="3">
        <v>6783950.3600000003</v>
      </c>
      <c r="H178" s="50"/>
      <c r="I178" s="55">
        <f t="shared" si="12"/>
        <v>6783950.3600000003</v>
      </c>
    </row>
    <row r="179" spans="1:9" x14ac:dyDescent="0.25">
      <c r="A179" s="20"/>
      <c r="C179" s="21" t="s">
        <v>169</v>
      </c>
      <c r="D179" s="45"/>
      <c r="E179" s="46"/>
      <c r="F179" s="14">
        <v>15042336.4</v>
      </c>
      <c r="G179" s="19">
        <v>4213329.75</v>
      </c>
      <c r="H179" s="50">
        <v>0</v>
      </c>
      <c r="I179" s="55">
        <f t="shared" si="12"/>
        <v>19255666.149999999</v>
      </c>
    </row>
    <row r="180" spans="1:9" s="11" customFormat="1" x14ac:dyDescent="0.25">
      <c r="A180" s="20"/>
      <c r="B180" s="21"/>
      <c r="C180" s="37" t="s">
        <v>160</v>
      </c>
      <c r="D180" s="45"/>
      <c r="E180" s="46"/>
      <c r="F180" s="9">
        <f>SUM(F178:F179)</f>
        <v>15042336.4</v>
      </c>
      <c r="G180" s="9">
        <f t="shared" ref="G180:I180" si="16">SUM(G178:G179)</f>
        <v>10997280.109999999</v>
      </c>
      <c r="H180" s="9">
        <f t="shared" si="16"/>
        <v>0</v>
      </c>
      <c r="I180" s="10">
        <f t="shared" si="16"/>
        <v>26039616.509999998</v>
      </c>
    </row>
    <row r="181" spans="1:9" s="11" customFormat="1" x14ac:dyDescent="0.25">
      <c r="A181" s="20"/>
      <c r="B181" s="37" t="s">
        <v>161</v>
      </c>
      <c r="C181" s="37"/>
      <c r="D181" s="45"/>
      <c r="E181" s="46"/>
      <c r="F181" s="14"/>
      <c r="G181" s="19"/>
      <c r="H181" s="50"/>
      <c r="I181" s="55"/>
    </row>
    <row r="182" spans="1:9" x14ac:dyDescent="0.25">
      <c r="A182" s="20"/>
      <c r="C182" s="21" t="s">
        <v>58</v>
      </c>
      <c r="D182" s="45"/>
      <c r="E182" s="46"/>
      <c r="F182" s="1">
        <v>69281.86</v>
      </c>
      <c r="G182" s="1"/>
      <c r="H182" s="50">
        <v>0</v>
      </c>
      <c r="I182" s="55">
        <f t="shared" si="12"/>
        <v>69281.86</v>
      </c>
    </row>
    <row r="183" spans="1:9" x14ac:dyDescent="0.25">
      <c r="A183" s="20"/>
      <c r="B183" s="27"/>
      <c r="C183" s="21" t="s">
        <v>59</v>
      </c>
      <c r="D183" s="45"/>
      <c r="E183" s="46"/>
      <c r="F183" s="1">
        <v>0</v>
      </c>
      <c r="G183" s="1"/>
      <c r="H183" s="50">
        <v>2891558.91</v>
      </c>
      <c r="I183" s="55">
        <f t="shared" si="12"/>
        <v>2891558.91</v>
      </c>
    </row>
    <row r="184" spans="1:9" x14ac:dyDescent="0.25">
      <c r="A184" s="20"/>
      <c r="C184" s="37" t="s">
        <v>162</v>
      </c>
      <c r="D184" s="45"/>
      <c r="E184" s="46"/>
      <c r="F184" s="9">
        <f>SUM(F182:F183)</f>
        <v>69281.86</v>
      </c>
      <c r="G184" s="9">
        <f t="shared" ref="G184:I184" si="17">SUM(G182:G183)</f>
        <v>0</v>
      </c>
      <c r="H184" s="9">
        <f t="shared" si="17"/>
        <v>2891558.91</v>
      </c>
      <c r="I184" s="10">
        <f t="shared" si="17"/>
        <v>2960840.77</v>
      </c>
    </row>
    <row r="185" spans="1:9" x14ac:dyDescent="0.25">
      <c r="A185" s="20"/>
      <c r="C185" s="21" t="s">
        <v>56</v>
      </c>
      <c r="D185" s="45"/>
      <c r="E185" s="46"/>
      <c r="F185" s="90"/>
      <c r="G185" s="90"/>
      <c r="H185" s="90"/>
      <c r="I185" s="91"/>
    </row>
    <row r="186" spans="1:9" x14ac:dyDescent="0.25">
      <c r="A186" s="20"/>
      <c r="B186" s="37" t="s">
        <v>163</v>
      </c>
      <c r="D186" s="45"/>
      <c r="E186" s="46"/>
      <c r="F186" s="9">
        <f>SUM(F165+F173+F176+F180+F184)</f>
        <v>506523070.68999994</v>
      </c>
      <c r="G186" s="9">
        <f t="shared" ref="G186:I186" si="18">SUM(G165+G173+G176+G180+G184)</f>
        <v>160517899.07999998</v>
      </c>
      <c r="H186" s="9">
        <f t="shared" si="18"/>
        <v>3007969.33</v>
      </c>
      <c r="I186" s="10">
        <f t="shared" si="18"/>
        <v>670048939.0999999</v>
      </c>
    </row>
    <row r="187" spans="1:9" x14ac:dyDescent="0.25">
      <c r="A187" s="20"/>
      <c r="B187" s="37" t="s">
        <v>164</v>
      </c>
      <c r="D187" s="45"/>
      <c r="E187" s="46"/>
      <c r="F187" s="25"/>
      <c r="G187" s="14"/>
      <c r="H187" s="52"/>
      <c r="I187" s="55"/>
    </row>
    <row r="188" spans="1:9" s="11" customFormat="1" x14ac:dyDescent="0.25">
      <c r="A188" s="20"/>
      <c r="B188" s="37" t="s">
        <v>148</v>
      </c>
      <c r="C188" s="37"/>
      <c r="D188" s="45"/>
      <c r="E188" s="46"/>
      <c r="F188" s="14"/>
      <c r="G188" s="14"/>
      <c r="H188" s="52"/>
      <c r="I188" s="55"/>
    </row>
    <row r="189" spans="1:9" s="11" customFormat="1" x14ac:dyDescent="0.25">
      <c r="A189" s="20"/>
      <c r="B189" s="21"/>
      <c r="C189" s="37" t="s">
        <v>149</v>
      </c>
      <c r="D189" s="45"/>
      <c r="E189" s="46"/>
      <c r="F189" s="14"/>
      <c r="G189" s="14"/>
      <c r="H189" s="52"/>
      <c r="I189" s="55"/>
    </row>
    <row r="190" spans="1:9" s="11" customFormat="1" x14ac:dyDescent="0.25">
      <c r="A190" s="20"/>
      <c r="B190" s="21"/>
      <c r="C190" s="21" t="s">
        <v>47</v>
      </c>
      <c r="D190" s="45"/>
      <c r="E190" s="46"/>
      <c r="F190" s="6">
        <v>18085693.190000001</v>
      </c>
      <c r="G190" s="1"/>
      <c r="H190" s="52"/>
      <c r="I190" s="55">
        <f>SUM(F190:H190)</f>
        <v>18085693.190000001</v>
      </c>
    </row>
    <row r="191" spans="1:9" s="11" customFormat="1" ht="15.75" thickBot="1" x14ac:dyDescent="0.3">
      <c r="A191" s="22"/>
      <c r="B191" s="23"/>
      <c r="C191" s="23"/>
      <c r="D191" s="122" t="s">
        <v>150</v>
      </c>
      <c r="E191" s="97"/>
      <c r="F191" s="123">
        <f>SUM(F190)</f>
        <v>18085693.190000001</v>
      </c>
      <c r="G191" s="5">
        <v>0</v>
      </c>
      <c r="H191" s="99">
        <v>0</v>
      </c>
      <c r="I191" s="124">
        <f>SUM(I190)</f>
        <v>18085693.190000001</v>
      </c>
    </row>
    <row r="192" spans="1:9" s="16" customFormat="1" ht="15.75" thickTop="1" x14ac:dyDescent="0.25">
      <c r="A192" s="21"/>
      <c r="B192" s="21"/>
      <c r="C192" s="21"/>
      <c r="D192" s="37"/>
      <c r="E192" s="42"/>
      <c r="F192" s="120"/>
      <c r="G192" s="93"/>
      <c r="H192" s="94"/>
      <c r="I192" s="121"/>
    </row>
    <row r="193" spans="1:9" s="16" customFormat="1" x14ac:dyDescent="0.25">
      <c r="A193" s="21"/>
      <c r="B193" s="21"/>
      <c r="C193" s="21"/>
      <c r="D193" s="37"/>
      <c r="E193" s="42"/>
      <c r="F193" s="120"/>
      <c r="G193" s="93"/>
      <c r="H193" s="94"/>
      <c r="I193" s="121"/>
    </row>
    <row r="194" spans="1:9" s="16" customFormat="1" x14ac:dyDescent="0.25">
      <c r="A194" s="21"/>
      <c r="B194" s="21"/>
      <c r="C194" s="21"/>
      <c r="D194" s="37"/>
      <c r="E194" s="42"/>
      <c r="F194" s="120"/>
      <c r="G194" s="93"/>
      <c r="H194" s="94"/>
      <c r="I194" s="121"/>
    </row>
    <row r="195" spans="1:9" s="16" customFormat="1" x14ac:dyDescent="0.25">
      <c r="A195" s="21"/>
      <c r="B195" s="21"/>
      <c r="C195" s="21"/>
      <c r="D195" s="37"/>
      <c r="E195" s="42"/>
      <c r="F195" s="120"/>
      <c r="G195" s="93"/>
      <c r="H195" s="94"/>
      <c r="I195" s="121"/>
    </row>
    <row r="196" spans="1:9" s="11" customFormat="1" x14ac:dyDescent="0.25">
      <c r="A196" s="128" t="s">
        <v>64</v>
      </c>
      <c r="B196" s="128"/>
      <c r="C196" s="128"/>
      <c r="D196" s="128"/>
      <c r="E196" s="128"/>
      <c r="F196" s="128"/>
      <c r="G196" s="128"/>
      <c r="H196" s="128"/>
      <c r="I196" s="128"/>
    </row>
    <row r="197" spans="1:9" s="11" customFormat="1" x14ac:dyDescent="0.25">
      <c r="A197" s="128" t="s">
        <v>0</v>
      </c>
      <c r="B197" s="128"/>
      <c r="C197" s="128"/>
      <c r="D197" s="128"/>
      <c r="E197" s="128"/>
      <c r="F197" s="128"/>
      <c r="G197" s="128"/>
      <c r="H197" s="128"/>
      <c r="I197" s="128"/>
    </row>
    <row r="198" spans="1:9" s="11" customFormat="1" ht="15.75" x14ac:dyDescent="0.25">
      <c r="A198" s="129" t="s">
        <v>91</v>
      </c>
      <c r="B198" s="129"/>
      <c r="C198" s="129"/>
      <c r="D198" s="129"/>
      <c r="E198" s="129"/>
      <c r="F198" s="129"/>
      <c r="G198" s="129"/>
      <c r="H198" s="129"/>
      <c r="I198" s="129"/>
    </row>
    <row r="199" spans="1:9" s="11" customFormat="1" x14ac:dyDescent="0.25">
      <c r="A199" s="128" t="s">
        <v>68</v>
      </c>
      <c r="B199" s="128"/>
      <c r="C199" s="128"/>
      <c r="D199" s="128"/>
      <c r="E199" s="128"/>
      <c r="F199" s="128"/>
      <c r="G199" s="128"/>
      <c r="H199" s="128"/>
      <c r="I199" s="128"/>
    </row>
    <row r="200" spans="1:9" s="16" customFormat="1" ht="15.75" thickBot="1" x14ac:dyDescent="0.3">
      <c r="A200" s="23"/>
      <c r="B200" s="23"/>
      <c r="C200" s="23"/>
      <c r="D200" s="41"/>
      <c r="E200" s="102"/>
      <c r="F200" s="125"/>
      <c r="G200" s="104"/>
      <c r="H200" s="105"/>
      <c r="I200" s="126"/>
    </row>
    <row r="201" spans="1:9" s="11" customFormat="1" ht="15.75" thickTop="1" x14ac:dyDescent="0.25">
      <c r="A201" s="20"/>
      <c r="B201" s="21"/>
      <c r="C201" s="37" t="s">
        <v>151</v>
      </c>
      <c r="D201" s="45"/>
      <c r="E201" s="46"/>
      <c r="F201" s="6"/>
      <c r="G201" s="1"/>
      <c r="H201" s="50"/>
      <c r="I201" s="55"/>
    </row>
    <row r="202" spans="1:9" s="11" customFormat="1" x14ac:dyDescent="0.25">
      <c r="A202" s="20"/>
      <c r="B202" s="21"/>
      <c r="C202" s="21"/>
      <c r="D202" s="45" t="s">
        <v>57</v>
      </c>
      <c r="E202" s="46"/>
      <c r="F202" s="6"/>
      <c r="G202" s="1"/>
      <c r="H202" s="50"/>
      <c r="I202" s="55"/>
    </row>
    <row r="203" spans="1:9" s="11" customFormat="1" x14ac:dyDescent="0.25">
      <c r="A203" s="20"/>
      <c r="B203" s="21"/>
      <c r="C203" s="21"/>
      <c r="D203" s="61" t="s">
        <v>152</v>
      </c>
      <c r="E203" s="46"/>
      <c r="F203" s="6"/>
      <c r="G203" s="1"/>
      <c r="H203" s="50"/>
      <c r="I203" s="55"/>
    </row>
    <row r="204" spans="1:9" s="11" customFormat="1" x14ac:dyDescent="0.25">
      <c r="A204" s="20"/>
      <c r="B204" s="21"/>
      <c r="C204" s="37" t="s">
        <v>165</v>
      </c>
      <c r="D204" s="61"/>
      <c r="E204" s="46"/>
      <c r="F204" s="4">
        <f>SUM(F191)</f>
        <v>18085693.190000001</v>
      </c>
      <c r="G204" s="2"/>
      <c r="H204" s="59"/>
      <c r="I204" s="88">
        <f>SUM(I191:I203)</f>
        <v>18085693.190000001</v>
      </c>
    </row>
    <row r="205" spans="1:9" s="11" customFormat="1" x14ac:dyDescent="0.25">
      <c r="A205" s="20"/>
      <c r="B205" s="37" t="s">
        <v>161</v>
      </c>
      <c r="C205" s="37"/>
      <c r="D205" s="45"/>
      <c r="E205" s="46"/>
      <c r="F205" s="14"/>
      <c r="G205" s="19"/>
      <c r="H205" s="50"/>
      <c r="I205" s="55"/>
    </row>
    <row r="206" spans="1:9" s="11" customFormat="1" x14ac:dyDescent="0.25">
      <c r="A206" s="20"/>
      <c r="B206" s="21"/>
      <c r="C206" s="37" t="s">
        <v>162</v>
      </c>
      <c r="D206" s="45"/>
      <c r="E206" s="46"/>
      <c r="F206" s="14"/>
      <c r="G206" s="14"/>
      <c r="H206" s="50">
        <v>0</v>
      </c>
      <c r="I206" s="55"/>
    </row>
    <row r="207" spans="1:9" s="11" customFormat="1" x14ac:dyDescent="0.25">
      <c r="A207" s="20"/>
      <c r="B207" s="37" t="s">
        <v>170</v>
      </c>
      <c r="C207" s="37"/>
      <c r="D207" s="45"/>
      <c r="E207" s="46"/>
      <c r="F207" s="14"/>
      <c r="G207" s="14"/>
      <c r="H207" s="50"/>
      <c r="I207" s="55"/>
    </row>
    <row r="208" spans="1:9" s="11" customFormat="1" x14ac:dyDescent="0.25">
      <c r="A208" s="20"/>
      <c r="B208" s="37" t="s">
        <v>56</v>
      </c>
      <c r="C208" s="37"/>
      <c r="D208" s="45"/>
      <c r="E208" s="46"/>
      <c r="F208" s="14"/>
      <c r="G208" s="14"/>
      <c r="H208" s="50"/>
      <c r="I208" s="55">
        <f>SUM(F208:H208)</f>
        <v>0</v>
      </c>
    </row>
    <row r="209" spans="1:9" s="11" customFormat="1" x14ac:dyDescent="0.25">
      <c r="A209" s="20"/>
      <c r="B209" s="37"/>
      <c r="C209" s="21" t="s">
        <v>56</v>
      </c>
      <c r="D209" s="45"/>
      <c r="E209" s="46"/>
      <c r="F209" s="14">
        <v>5954047.4100000001</v>
      </c>
      <c r="G209" s="14">
        <v>608416.92000000004</v>
      </c>
      <c r="H209" s="50"/>
      <c r="I209" s="55">
        <f>SUM(F209:H209)</f>
        <v>6562464.3300000001</v>
      </c>
    </row>
    <row r="210" spans="1:9" s="11" customFormat="1" x14ac:dyDescent="0.25">
      <c r="A210" s="20"/>
      <c r="B210" s="37" t="s">
        <v>166</v>
      </c>
      <c r="C210" s="21"/>
      <c r="D210" s="45"/>
      <c r="E210" s="46"/>
      <c r="F210" s="9">
        <f>SUM(F204+F209)</f>
        <v>24039740.600000001</v>
      </c>
      <c r="G210" s="9">
        <f t="shared" ref="G210:I210" si="19">SUM(G204+G209)</f>
        <v>608416.92000000004</v>
      </c>
      <c r="H210" s="9">
        <f t="shared" si="19"/>
        <v>0</v>
      </c>
      <c r="I210" s="10">
        <f t="shared" si="19"/>
        <v>24648157.520000003</v>
      </c>
    </row>
    <row r="211" spans="1:9" s="11" customFormat="1" x14ac:dyDescent="0.25">
      <c r="A211" s="34" t="s">
        <v>60</v>
      </c>
      <c r="B211" s="37"/>
      <c r="C211" s="21"/>
      <c r="D211" s="45"/>
      <c r="E211" s="46"/>
      <c r="F211" s="9">
        <f>SUM(F186+F210)</f>
        <v>530562811.28999996</v>
      </c>
      <c r="G211" s="9">
        <f>SUM(G186+G210)</f>
        <v>161126315.99999997</v>
      </c>
      <c r="H211" s="9">
        <f>SUM(H186+H210)</f>
        <v>3007969.33</v>
      </c>
      <c r="I211" s="10">
        <f>SUM(I186+I210)</f>
        <v>694697096.61999989</v>
      </c>
    </row>
    <row r="212" spans="1:9" x14ac:dyDescent="0.25">
      <c r="A212" s="34" t="s">
        <v>167</v>
      </c>
      <c r="D212" s="45"/>
      <c r="E212" s="46"/>
      <c r="F212" s="14"/>
      <c r="G212" s="14"/>
      <c r="H212" s="52"/>
      <c r="I212" s="55"/>
    </row>
    <row r="213" spans="1:9" x14ac:dyDescent="0.25">
      <c r="A213" s="34"/>
      <c r="B213" s="21" t="s">
        <v>171</v>
      </c>
      <c r="D213" s="45"/>
      <c r="E213" s="46"/>
      <c r="F213" s="14">
        <v>1291044423</v>
      </c>
      <c r="G213" s="14">
        <v>6762487.75</v>
      </c>
      <c r="H213" s="52">
        <v>9436705.4499999993</v>
      </c>
      <c r="I213" s="67">
        <f>SUM(F213:H213)</f>
        <v>1307243616.2</v>
      </c>
    </row>
    <row r="214" spans="1:9" s="11" customFormat="1" x14ac:dyDescent="0.25">
      <c r="A214" s="34"/>
      <c r="B214" s="37" t="s">
        <v>172</v>
      </c>
      <c r="C214" s="21"/>
      <c r="D214" s="45"/>
      <c r="E214" s="46"/>
      <c r="F214" s="14">
        <f>SUM(F213)</f>
        <v>1291044423</v>
      </c>
      <c r="G214" s="14">
        <f t="shared" ref="G214:I214" si="20">SUM(G213)</f>
        <v>6762487.75</v>
      </c>
      <c r="H214" s="14">
        <f t="shared" si="20"/>
        <v>9436705.4499999993</v>
      </c>
      <c r="I214" s="92">
        <f t="shared" si="20"/>
        <v>1307243616.2</v>
      </c>
    </row>
    <row r="215" spans="1:9" ht="15.75" thickBot="1" x14ac:dyDescent="0.3">
      <c r="A215" s="131" t="s">
        <v>173</v>
      </c>
      <c r="B215" s="132"/>
      <c r="C215" s="132"/>
      <c r="D215" s="133"/>
      <c r="E215" s="68"/>
      <c r="F215" s="69">
        <f>SUM(F211+F214)</f>
        <v>1821607234.29</v>
      </c>
      <c r="G215" s="69">
        <f t="shared" ref="G215:I215" si="21">SUM(G211+G214)</f>
        <v>167888803.74999997</v>
      </c>
      <c r="H215" s="69">
        <f t="shared" si="21"/>
        <v>12444674.779999999</v>
      </c>
      <c r="I215" s="70">
        <f t="shared" si="21"/>
        <v>2001940712.8199999</v>
      </c>
    </row>
    <row r="216" spans="1:9" ht="15.75" thickTop="1" x14ac:dyDescent="0.25">
      <c r="F216" s="71"/>
      <c r="G216" s="72"/>
    </row>
    <row r="217" spans="1:9" x14ac:dyDescent="0.25">
      <c r="G217" s="17" t="s">
        <v>61</v>
      </c>
    </row>
    <row r="218" spans="1:9" x14ac:dyDescent="0.25">
      <c r="F218" s="17"/>
      <c r="G218" s="134" t="s">
        <v>62</v>
      </c>
      <c r="H218" s="134"/>
      <c r="I218" s="134"/>
    </row>
    <row r="219" spans="1:9" x14ac:dyDescent="0.25">
      <c r="F219" s="17"/>
      <c r="G219" s="130" t="s">
        <v>63</v>
      </c>
      <c r="H219" s="130"/>
      <c r="I219" s="130"/>
    </row>
    <row r="220" spans="1:9" x14ac:dyDescent="0.25">
      <c r="G220" s="17"/>
      <c r="H220" s="12"/>
      <c r="I220" s="12"/>
    </row>
    <row r="221" spans="1:9" x14ac:dyDescent="0.25">
      <c r="F221" s="17">
        <f>SUM(F153-F215)</f>
        <v>4.76837158203125E-7</v>
      </c>
      <c r="G221" s="17">
        <f>SUM(G153-G215)</f>
        <v>2.9802322387695313E-8</v>
      </c>
      <c r="H221" s="17">
        <f>SUM(H153-H215)</f>
        <v>0</v>
      </c>
      <c r="I221" s="17">
        <f>SUM(I153-I215)</f>
        <v>2.384185791015625E-7</v>
      </c>
    </row>
    <row r="222" spans="1:9" x14ac:dyDescent="0.25">
      <c r="F222" s="17"/>
      <c r="G222" s="73"/>
    </row>
    <row r="223" spans="1:9" x14ac:dyDescent="0.25">
      <c r="G223" s="17"/>
    </row>
    <row r="224" spans="1:9" x14ac:dyDescent="0.25">
      <c r="F224" s="127"/>
      <c r="G224" s="127"/>
      <c r="H224" s="127"/>
      <c r="I224" s="127"/>
    </row>
    <row r="225" spans="9:9" x14ac:dyDescent="0.25">
      <c r="I225" s="12"/>
    </row>
  </sheetData>
  <mergeCells count="19">
    <mergeCell ref="A133:I133"/>
    <mergeCell ref="A134:I134"/>
    <mergeCell ref="A196:I196"/>
    <mergeCell ref="A197:I197"/>
    <mergeCell ref="A198:I198"/>
    <mergeCell ref="A199:I199"/>
    <mergeCell ref="A1:I1"/>
    <mergeCell ref="G219:I219"/>
    <mergeCell ref="A2:I2"/>
    <mergeCell ref="A3:I3"/>
    <mergeCell ref="A4:I4"/>
    <mergeCell ref="A215:D215"/>
    <mergeCell ref="G218:I218"/>
    <mergeCell ref="A66:I66"/>
    <mergeCell ref="A67:I67"/>
    <mergeCell ref="A68:I68"/>
    <mergeCell ref="A69:I69"/>
    <mergeCell ref="A131:I131"/>
    <mergeCell ref="A132:I132"/>
  </mergeCells>
  <printOptions horizontalCentered="1" verticalCentered="1"/>
  <pageMargins left="0.2" right="0.2" top="0.25" bottom="1.25" header="0.3" footer="0.3"/>
  <pageSetup paperSize="5" scale="95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SFPO2015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Velcim</cp:lastModifiedBy>
  <cp:lastPrinted>2017-02-08T07:08:45Z</cp:lastPrinted>
  <dcterms:created xsi:type="dcterms:W3CDTF">2017-02-07T09:02:12Z</dcterms:created>
  <dcterms:modified xsi:type="dcterms:W3CDTF">2017-02-22T09:19:42Z</dcterms:modified>
</cp:coreProperties>
</file>